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us\marketing\4_aks_Gesundheitsbildung\Schule_Kindergarten\gemeinsam_essen\"/>
    </mc:Choice>
  </mc:AlternateContent>
  <bookViews>
    <workbookView xWindow="0" yWindow="0" windowWidth="28800" windowHeight="13935" tabRatio="211"/>
  </bookViews>
  <sheets>
    <sheet name="Kleinkind" sheetId="5" r:id="rId1"/>
    <sheet name="Kindergarten" sheetId="1" r:id="rId2"/>
    <sheet name="Schule" sheetId="4" r:id="rId3"/>
  </sheets>
  <definedNames>
    <definedName name="_xlnm.Print_Area" localSheetId="1">Kindergarten!$A$3:$I$48</definedName>
    <definedName name="_xlnm.Print_Area" localSheetId="2">Schule!#REF!</definedName>
    <definedName name="Excel_BuiltIn_Print_Area_1" localSheetId="2">Schule!$A$3:$N$59</definedName>
    <definedName name="Excel_BuiltIn_Print_Area_1">Kindergarten!$A$3:$W$60</definedName>
  </definedNames>
  <calcPr calcId="152511"/>
</workbook>
</file>

<file path=xl/calcChain.xml><?xml version="1.0" encoding="utf-8"?>
<calcChain xmlns="http://schemas.openxmlformats.org/spreadsheetml/2006/main">
  <c r="G25" i="5" l="1"/>
  <c r="I25" i="5"/>
  <c r="G23" i="5"/>
  <c r="I23" i="5"/>
  <c r="G21" i="5"/>
  <c r="I21" i="5"/>
  <c r="G19" i="5"/>
  <c r="I19" i="5"/>
  <c r="G17" i="5"/>
  <c r="I17" i="5"/>
  <c r="G16" i="5"/>
  <c r="I16" i="5"/>
  <c r="G14" i="5"/>
  <c r="I14" i="5"/>
  <c r="G12" i="5"/>
  <c r="I12" i="5"/>
  <c r="G10" i="5"/>
  <c r="I10" i="5"/>
  <c r="G9" i="5"/>
  <c r="I9" i="5"/>
  <c r="G8" i="5"/>
  <c r="I8" i="5"/>
  <c r="G6" i="5"/>
  <c r="I6" i="5"/>
  <c r="G5" i="5"/>
  <c r="I5" i="5"/>
  <c r="G4" i="5"/>
  <c r="I4" i="5"/>
  <c r="G25" i="4"/>
  <c r="I25" i="4"/>
  <c r="G23" i="4"/>
  <c r="I23" i="4"/>
  <c r="G21" i="4"/>
  <c r="I21" i="4"/>
  <c r="G19" i="4"/>
  <c r="I19" i="4"/>
  <c r="G17" i="4"/>
  <c r="I17" i="4"/>
  <c r="G16" i="4"/>
  <c r="I16" i="4"/>
  <c r="G14" i="4"/>
  <c r="I14" i="4"/>
  <c r="G12" i="4"/>
  <c r="I12" i="4"/>
  <c r="G10" i="4"/>
  <c r="I10" i="4"/>
  <c r="G9" i="4"/>
  <c r="I9" i="4"/>
  <c r="G8" i="4"/>
  <c r="I8" i="4"/>
  <c r="G6" i="4"/>
  <c r="I6" i="4"/>
  <c r="G5" i="4"/>
  <c r="I5" i="4"/>
  <c r="G4" i="4"/>
  <c r="I4" i="4"/>
  <c r="G10" i="1"/>
  <c r="I10" i="1"/>
  <c r="G19" i="1"/>
  <c r="I19" i="1"/>
  <c r="G25" i="1"/>
  <c r="I25" i="1"/>
  <c r="G23" i="1"/>
  <c r="I23" i="1"/>
  <c r="G21" i="1"/>
  <c r="I21" i="1"/>
  <c r="G12" i="1"/>
  <c r="I12" i="1"/>
  <c r="G9" i="1"/>
  <c r="I9" i="1"/>
  <c r="G5" i="1"/>
  <c r="I5" i="1"/>
  <c r="G14" i="1"/>
  <c r="I14" i="1"/>
  <c r="G16" i="1"/>
  <c r="I16" i="1"/>
  <c r="G8" i="1"/>
  <c r="I8" i="1"/>
  <c r="G6" i="1"/>
  <c r="I6" i="1"/>
  <c r="G4" i="1"/>
  <c r="I4" i="1"/>
  <c r="G17" i="1"/>
  <c r="I17" i="1"/>
</calcChain>
</file>

<file path=xl/sharedStrings.xml><?xml version="1.0" encoding="utf-8"?>
<sst xmlns="http://schemas.openxmlformats.org/spreadsheetml/2006/main" count="228" uniqueCount="85">
  <si>
    <t>Kriterium</t>
  </si>
  <si>
    <t>Menükomponente lt. Speisenplan</t>
  </si>
  <si>
    <t>1. Woche</t>
  </si>
  <si>
    <t>2. Woche</t>
  </si>
  <si>
    <t>3. Woche</t>
  </si>
  <si>
    <t>4. Woche</t>
  </si>
  <si>
    <t>Summe</t>
  </si>
  <si>
    <t>Bewertung</t>
  </si>
  <si>
    <t>1a</t>
  </si>
  <si>
    <t>1b</t>
  </si>
  <si>
    <t>2a</t>
  </si>
  <si>
    <t>5a</t>
  </si>
  <si>
    <t>Milch und Milchprodukte</t>
  </si>
  <si>
    <t>Fleisch</t>
  </si>
  <si>
    <t>davon Fleischerzeugnisse inkl. Wurstwaren</t>
  </si>
  <si>
    <t>davon Rohkost oder Salat</t>
  </si>
  <si>
    <t>davon Kartoffelerzeugnisse</t>
  </si>
  <si>
    <t>Gemüse, Hülsenfrüchte, Rohkost und Salat</t>
  </si>
  <si>
    <t>davon Vollkornprodukte</t>
  </si>
  <si>
    <t>Obst</t>
  </si>
  <si>
    <t>Stärkekomponenten: Kartoffeln, Reis, Teigwaren und andere Getreideprodukte</t>
  </si>
  <si>
    <t>Kriterien, die etwas über die Häufigkeit der in 20 Essenstagen angebotenen Menükomponenten aussagen.</t>
  </si>
  <si>
    <t>Kriterien, die etwas über die Qualität der in 20 Essenstagen angebotenen Menükomponenten aussagen.</t>
  </si>
  <si>
    <r>
      <t>(</t>
    </r>
    <r>
      <rPr>
        <b/>
        <sz val="10"/>
        <color indexed="57"/>
        <rFont val="Arial Unicode MS"/>
        <family val="2"/>
      </rPr>
      <t>≙</t>
    </r>
    <r>
      <rPr>
        <b/>
        <sz val="10"/>
        <color indexed="57"/>
        <rFont val="Arial"/>
        <family val="2"/>
      </rPr>
      <t xml:space="preserve">täglich)
</t>
    </r>
    <r>
      <rPr>
        <b/>
        <sz val="22"/>
        <color indexed="57"/>
        <rFont val="Arial"/>
        <family val="2"/>
      </rPr>
      <t>20</t>
    </r>
  </si>
  <si>
    <r>
      <t>mind.</t>
    </r>
    <r>
      <rPr>
        <b/>
        <sz val="14"/>
        <color indexed="57"/>
        <rFont val="Arial"/>
        <family val="2"/>
      </rPr>
      <t xml:space="preserve">
</t>
    </r>
    <r>
      <rPr>
        <b/>
        <sz val="22"/>
        <color indexed="57"/>
        <rFont val="Arial"/>
        <family val="2"/>
      </rPr>
      <t>4</t>
    </r>
  </si>
  <si>
    <r>
      <t>max.</t>
    </r>
    <r>
      <rPr>
        <b/>
        <sz val="14"/>
        <color indexed="57"/>
        <rFont val="Arial"/>
        <family val="2"/>
      </rPr>
      <t xml:space="preserve">
</t>
    </r>
    <r>
      <rPr>
        <b/>
        <sz val="22"/>
        <color indexed="57"/>
        <rFont val="Arial"/>
        <family val="2"/>
      </rPr>
      <t>4</t>
    </r>
  </si>
  <si>
    <r>
      <t>mind.</t>
    </r>
    <r>
      <rPr>
        <b/>
        <sz val="14"/>
        <color indexed="57"/>
        <rFont val="Arial"/>
        <family val="2"/>
      </rPr>
      <t xml:space="preserve">
</t>
    </r>
    <r>
      <rPr>
        <b/>
        <sz val="22"/>
        <color indexed="57"/>
        <rFont val="Arial"/>
        <family val="2"/>
      </rPr>
      <t>8</t>
    </r>
  </si>
  <si>
    <r>
      <t xml:space="preserve">mind.
</t>
    </r>
    <r>
      <rPr>
        <b/>
        <sz val="22"/>
        <color indexed="57"/>
        <rFont val="Arial"/>
        <family val="2"/>
      </rPr>
      <t>8</t>
    </r>
  </si>
  <si>
    <r>
      <t>max.</t>
    </r>
    <r>
      <rPr>
        <b/>
        <sz val="14"/>
        <color indexed="57"/>
        <rFont val="Arial"/>
        <family val="2"/>
      </rPr>
      <t xml:space="preserve">
</t>
    </r>
    <r>
      <rPr>
        <b/>
        <sz val="22"/>
        <color indexed="57"/>
        <rFont val="Arial"/>
        <family val="2"/>
      </rPr>
      <t>2</t>
    </r>
  </si>
  <si>
    <t xml:space="preserve">1a </t>
  </si>
  <si>
    <t>2</t>
  </si>
  <si>
    <t>3</t>
  </si>
  <si>
    <t>4</t>
  </si>
  <si>
    <t>5</t>
  </si>
  <si>
    <t>6</t>
  </si>
  <si>
    <t>7</t>
  </si>
  <si>
    <t>8</t>
  </si>
  <si>
    <t>Fisch</t>
  </si>
  <si>
    <r>
      <t>mind.</t>
    </r>
    <r>
      <rPr>
        <b/>
        <sz val="14"/>
        <color indexed="57"/>
        <rFont val="Arial"/>
        <family val="2"/>
      </rPr>
      <t xml:space="preserve">
</t>
    </r>
    <r>
      <rPr>
        <b/>
        <sz val="22"/>
        <color indexed="57"/>
        <rFont val="Arial"/>
        <family val="2"/>
      </rPr>
      <t>2</t>
    </r>
  </si>
  <si>
    <r>
      <t>max.</t>
    </r>
    <r>
      <rPr>
        <b/>
        <sz val="14"/>
        <color indexed="57"/>
        <rFont val="Arial"/>
        <family val="2"/>
      </rPr>
      <t xml:space="preserve">
</t>
    </r>
    <r>
      <rPr>
        <b/>
        <sz val="22"/>
        <color indexed="57"/>
        <rFont val="Arial"/>
        <family val="2"/>
      </rPr>
      <t>10</t>
    </r>
  </si>
  <si>
    <t>Empfehlung</t>
  </si>
  <si>
    <t>9</t>
  </si>
  <si>
    <t>Süße Hauptgerichte</t>
  </si>
  <si>
    <t>Vegetarische Gerichte</t>
  </si>
  <si>
    <r>
      <t xml:space="preserve">mind.
</t>
    </r>
    <r>
      <rPr>
        <b/>
        <sz val="22"/>
        <color indexed="57"/>
        <rFont val="Arial"/>
        <family val="2"/>
      </rPr>
      <t>6</t>
    </r>
  </si>
  <si>
    <t xml:space="preserve">Obst: frisch oder tiefgekühlt ohne Zuckerzusatz, z.B. Obst im Ganzen, geschnitten oder Obstsalat. Die Vorgabe 8 mal Obst gilt für Menüs mit Dessert. Bei Menüs ohne Dessert am Nachmittag Obst anbieten! </t>
  </si>
  <si>
    <t>Quelle:</t>
  </si>
  <si>
    <t>Checkliste der Verbraucherzentrale NRW, basierend auf DGE-Empfehlungen, adaptiert gemäß aks Leitlinie für die Gemeinschaftsverpflegung</t>
  </si>
  <si>
    <t>2b</t>
  </si>
  <si>
    <t>davon Hülsenfrüchte</t>
  </si>
  <si>
    <t>Hülsenfrüchte wie Bohnenkerne, Erbsen, Linsen, Kichererbsen als Gemüse, Salat, in Suppen</t>
  </si>
  <si>
    <t>Frittiertes und Paniertes, z.B. Fischstäbchen, Backfisch, Hühnernuggets, Wiener Schnitzel, frittierte Kartoffelprodukte, Krapfen</t>
  </si>
  <si>
    <t>Vegetarische Gerichte - ohne Fleisch und Fleischprodukte, Geflügel und Fisch - wie z.B. Gemüselasagne, Gemüse-Reis-Pfanne, Pellkartoffeln mit Topfen</t>
  </si>
  <si>
    <t>Stärkekomponenten wie z. B. Kartoffeln (Pell-, Salz- oder Folienkartoffeln, Püree, Kartoffelsalat), Brot,
Parboiled Reis, Nudeln, Hirse, stärkehaltige Süßspeisen</t>
  </si>
  <si>
    <t>Vollkornnudeln, Vollkornpizza, Naturreis, Vollkornbrot / -brötchen, Vollkorntoast
Bei selbst hergestellten Speisen (z. B. Kaiserschmarren, Palatschinken, Pizzateig, Riebel, …) sollte der
Vollkornanteil mind. 25 % und bis zu 50 % betragen</t>
  </si>
  <si>
    <t>Halb- oder Fertigprodukte wie z. B. Kroketten, Pommes frites, Kartoffelecken, Gnocchi, Püree, Kartoffelknödel</t>
  </si>
  <si>
    <t>Gemüse frisch oder tiefgekühlt und Hülsenfrüchte</t>
  </si>
  <si>
    <t>Rohkost oder Salat wie z. B. Tomaten-, Gurken-, Eisbergsalat</t>
  </si>
  <si>
    <t>Milch und Naturjoghurt (≤ 3,6 % Fett), Käse (≤ 50 % Fett i. Tr.), Speisetopfen (max. 20 % Fett i. Tr.)</t>
  </si>
  <si>
    <t>Fleisch, wie mageres Muskelfleisch; Fleischsorten abwechselnd anbieten; mind. 5-mal Gerichte mit
geringem Anteil an Fleisch / Fleischprodukten anbieten</t>
  </si>
  <si>
    <t>Fleischerzeugnisse und Wurstwaren wie z. B. Wienerle, Bratwurst, Leberkäse, Faschiertes</t>
  </si>
  <si>
    <t>Fisch aus nicht überfischten Beständen, nicht paniert, idealerweise 1-mal pro Woche</t>
  </si>
  <si>
    <t>Süße Hauptgerichte - mit geringem / niedrigem Zuckeranteil und einem Vollkornanteil von 25 bis 50 %
- wie Kaiserschmarren, Milchreis, Grießbrei, Topfennockerl, Topfenschmarren, Germknödel</t>
  </si>
  <si>
    <t>Möglichst nicht anbieten für 1- bis 3-Jährige - Frittiertes und Paniertes wie z. B. Fischstäbchen, Backfisch, Hühnernuggets, Wiener Schnitzel, frittierte Kartoffelprodukte</t>
  </si>
  <si>
    <t>Fisch aus nicht überfischten Beständen, nicht paniert und ohne Gräten</t>
  </si>
  <si>
    <t>Süße Hauptgerichte - mit geringem / niedrigem Zuckeranteil - wie Kaiserschmarren, Milchreis, Grießbrei, Topfennockerl, Topfenschmarren, Germknödel</t>
  </si>
  <si>
    <t>Fleischerzeugnisse und Wurstwaren ohne Haut und Fasern, wie z. B. Wienerle oder Bratwurst ohne Haut, Faschiertes, Leberkäse</t>
  </si>
  <si>
    <t>Fleisch, wie z. B. weich gegartes, mageres, faserarmes Muskelfleisch, Fleischsorten abwechselnd anbieten</t>
  </si>
  <si>
    <t>Milch, Naturjoghurt (≤ 3,6 % Fett), Käse (≤ 50 % Fett i. Tr.), Speisetopfen (max. 20 % Fett i. Tr.)</t>
  </si>
  <si>
    <t>Hülsenfrüchte wie Bohnenkerne, Erbsen, Linsen, Kichererbsen als Gemüse, Suppen - weich gegart erst nach und nach anbieten (Gefahr des Verschluckens). In Suppen, Soßen oder als Gemüse anbieten</t>
  </si>
  <si>
    <t>Rohkost oder Salat aus gekochtem Gemüse wie z. B. Salat aus gegarten Karotten, Eisbergsalat - mit milder Marinade</t>
  </si>
  <si>
    <t>Gemüse, frisch oder tiefgekühlt, faserarm, nicht blähend und und Hülsenfrüchte</t>
  </si>
  <si>
    <t>Halb- oder Fertigprodukte wie z. B. Gnocchi, Püree, Kartoffelknödel</t>
  </si>
  <si>
    <t>Vollkornnudeln, Vollkornpizza, Naturreis, Vollkornbrot aus fein gemahlenem Getreide, bei Vollkorntoast sollte der Vollkornanteil mind. 25 % und bis zu 50 % betragen</t>
  </si>
  <si>
    <t>Stärkekomponenten wie z. B. Kartoffeln (Pell-, Salz- oder Folienkartoffeln, Püree, Kartoffelsalat), Brot, weich gegarter
Parboiled Reis, weich gegarte Nudeln oder Hirse bzw. Couscous, stärkehaltige Süßspeisen</t>
  </si>
  <si>
    <t>Obst ohne Kerne ggf. ohne Schale, frisch oder tiefgekühlt, ohne Zuckerzusatz wie reifes Obst im Ganzen, in Stücke geschnitten oder als Obstsalat</t>
  </si>
  <si>
    <t>Vegetarische Gerichte ohne Fleisch und Fleischprodukte, Geflügel und Fisch, wie z.B. Gemüselasagne, Pellkartoffeln mit Topfen</t>
  </si>
  <si>
    <r>
      <t>max.</t>
    </r>
    <r>
      <rPr>
        <b/>
        <sz val="14"/>
        <color indexed="57"/>
        <rFont val="Arial"/>
        <family val="2"/>
      </rPr>
      <t xml:space="preserve">
</t>
    </r>
    <r>
      <rPr>
        <b/>
        <sz val="22"/>
        <color indexed="57"/>
        <rFont val="Arial"/>
        <family val="2"/>
      </rPr>
      <t>0</t>
    </r>
  </si>
  <si>
    <r>
      <t>max.</t>
    </r>
    <r>
      <rPr>
        <b/>
        <sz val="14"/>
        <color indexed="57"/>
        <rFont val="Arial"/>
        <family val="2"/>
      </rPr>
      <t xml:space="preserve">
</t>
    </r>
    <r>
      <rPr>
        <b/>
        <sz val="22"/>
        <color indexed="57"/>
        <rFont val="Arial"/>
        <family val="2"/>
      </rPr>
      <t>6</t>
    </r>
  </si>
  <si>
    <r>
      <t>mind.</t>
    </r>
    <r>
      <rPr>
        <b/>
        <sz val="14"/>
        <color indexed="57"/>
        <rFont val="Arial"/>
        <family val="2"/>
      </rPr>
      <t xml:space="preserve">
</t>
    </r>
    <r>
      <rPr>
        <b/>
        <sz val="22"/>
        <color indexed="57"/>
        <rFont val="Arial"/>
        <family val="2"/>
      </rPr>
      <t>6</t>
    </r>
  </si>
  <si>
    <t>frittierte und / oder panierte Produkte</t>
  </si>
  <si>
    <t>Obst: frisch oder tiefgekühlt ohne Zuckerzusatz, z.B. Obst im Ganzen, geschnitten oder Obstsalat; die Vorgabe 8-mal Obst gilt für Menüs mit Dessert; bei Menüs ohne Dessert am Nachmittag Obst anbieten</t>
  </si>
  <si>
    <t>Menü Check: Menüs im Kleinkindbereich (1 - 3 Jahre) (20 Verpflegungstage)</t>
  </si>
  <si>
    <t>Menü Check: Mittagessen Kindergarten (20 Verpflegungstage)</t>
  </si>
  <si>
    <t>Menü Check: Mittagessen Schule (20 Verpflegungstage)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</si>
</sst>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57"/>
      <name val="Arial"/>
      <family val="2"/>
    </font>
    <font>
      <b/>
      <sz val="10"/>
      <color indexed="57"/>
      <name val="Arial Unicode MS"/>
      <family val="2"/>
    </font>
    <font>
      <b/>
      <sz val="22"/>
      <color indexed="57"/>
      <name val="Arial"/>
      <family val="2"/>
    </font>
    <font>
      <b/>
      <sz val="14"/>
      <color indexed="57"/>
      <name val="Arial"/>
      <family val="2"/>
    </font>
    <font>
      <sz val="22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0"/>
      <color theme="3"/>
      <name val="Arial"/>
      <family val="2"/>
    </font>
    <font>
      <b/>
      <sz val="22"/>
      <color theme="3"/>
      <name val="Arial"/>
      <family val="2"/>
    </font>
    <font>
      <sz val="10"/>
      <color theme="3"/>
      <name val="Arial"/>
      <family val="2"/>
    </font>
    <font>
      <b/>
      <sz val="14"/>
      <color theme="4"/>
      <name val="Arial"/>
      <family val="2"/>
    </font>
    <font>
      <b/>
      <sz val="10"/>
      <color theme="0"/>
      <name val="Arial"/>
      <family val="2"/>
    </font>
    <font>
      <b/>
      <sz val="14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/>
        <bgColor indexed="19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19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20"/>
      </left>
      <right style="thick">
        <color indexed="20"/>
      </right>
      <top style="thick">
        <color indexed="20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20"/>
      </left>
      <right style="thick">
        <color indexed="20"/>
      </right>
      <top style="thin">
        <color indexed="8"/>
      </top>
      <bottom style="thick">
        <color indexed="20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20"/>
      </left>
      <right style="thick">
        <color indexed="20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20"/>
      </left>
      <right style="thick">
        <color indexed="2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2" fillId="5" borderId="1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wrapText="1"/>
    </xf>
    <xf numFmtId="0" fontId="15" fillId="0" borderId="26" xfId="0" applyFont="1" applyBorder="1" applyAlignment="1">
      <alignment horizontal="center" wrapText="1"/>
    </xf>
    <xf numFmtId="0" fontId="15" fillId="0" borderId="26" xfId="0" applyFont="1" applyFill="1" applyBorder="1" applyAlignment="1">
      <alignment horizontal="center" wrapText="1"/>
    </xf>
    <xf numFmtId="0" fontId="16" fillId="6" borderId="26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wrapText="1"/>
    </xf>
    <xf numFmtId="0" fontId="15" fillId="5" borderId="27" xfId="0" applyFont="1" applyFill="1" applyBorder="1" applyAlignment="1">
      <alignment horizontal="center" wrapText="1"/>
    </xf>
    <xf numFmtId="0" fontId="17" fillId="5" borderId="28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 vertical="center" wrapText="1"/>
    </xf>
    <xf numFmtId="0" fontId="0" fillId="0" borderId="29" xfId="0" applyBorder="1" applyAlignment="1"/>
    <xf numFmtId="49" fontId="19" fillId="3" borderId="30" xfId="0" applyNumberFormat="1" applyFont="1" applyFill="1" applyBorder="1" applyAlignment="1">
      <alignment horizontal="center" vertical="center"/>
    </xf>
    <xf numFmtId="49" fontId="1" fillId="6" borderId="31" xfId="0" applyNumberFormat="1" applyFont="1" applyFill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49" fontId="1" fillId="6" borderId="33" xfId="0" applyNumberFormat="1" applyFont="1" applyFill="1" applyBorder="1" applyAlignment="1">
      <alignment horizontal="center" vertical="center"/>
    </xf>
    <xf numFmtId="49" fontId="1" fillId="5" borderId="34" xfId="0" applyNumberFormat="1" applyFont="1" applyFill="1" applyBorder="1" applyAlignment="1">
      <alignment horizontal="center" vertical="center"/>
    </xf>
    <xf numFmtId="49" fontId="1" fillId="5" borderId="33" xfId="0" applyNumberFormat="1" applyFont="1" applyFill="1" applyBorder="1" applyAlignment="1">
      <alignment horizontal="center" vertical="center"/>
    </xf>
    <xf numFmtId="49" fontId="1" fillId="6" borderId="32" xfId="0" applyNumberFormat="1" applyFont="1" applyFill="1" applyBorder="1" applyAlignment="1">
      <alignment horizontal="center" vertical="center"/>
    </xf>
    <xf numFmtId="49" fontId="1" fillId="5" borderId="31" xfId="0" applyNumberFormat="1" applyFont="1" applyFill="1" applyBorder="1" applyAlignment="1">
      <alignment horizontal="center" vertical="center"/>
    </xf>
    <xf numFmtId="49" fontId="0" fillId="5" borderId="35" xfId="0" applyNumberFormat="1" applyFill="1" applyBorder="1"/>
    <xf numFmtId="49" fontId="0" fillId="0" borderId="0" xfId="0" applyNumberFormat="1"/>
    <xf numFmtId="49" fontId="1" fillId="0" borderId="36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4" fillId="0" borderId="29" xfId="0" applyFont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49" fontId="13" fillId="0" borderId="0" xfId="0" applyNumberFormat="1" applyFont="1"/>
    <xf numFmtId="0" fontId="13" fillId="0" borderId="0" xfId="0" applyFont="1"/>
    <xf numFmtId="49" fontId="1" fillId="6" borderId="37" xfId="0" applyNumberFormat="1" applyFont="1" applyFill="1" applyBorder="1" applyAlignment="1">
      <alignment horizontal="center" vertical="center"/>
    </xf>
    <xf numFmtId="49" fontId="1" fillId="5" borderId="38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39" xfId="0" applyFont="1" applyFill="1" applyBorder="1" applyAlignment="1">
      <alignment vertical="center" wrapText="1"/>
    </xf>
    <xf numFmtId="0" fontId="0" fillId="0" borderId="29" xfId="0" applyBorder="1"/>
    <xf numFmtId="0" fontId="0" fillId="0" borderId="40" xfId="0" applyBorder="1"/>
    <xf numFmtId="0" fontId="18" fillId="2" borderId="41" xfId="0" applyFont="1" applyFill="1" applyBorder="1" applyAlignment="1">
      <alignment vertical="center" wrapText="1"/>
    </xf>
    <xf numFmtId="0" fontId="0" fillId="0" borderId="42" xfId="0" applyBorder="1"/>
    <xf numFmtId="0" fontId="0" fillId="0" borderId="43" xfId="0" applyBorder="1"/>
    <xf numFmtId="0" fontId="1" fillId="2" borderId="36" xfId="0" applyFont="1" applyFill="1" applyBorder="1" applyAlignment="1">
      <alignment vertical="center" wrapText="1"/>
    </xf>
    <xf numFmtId="0" fontId="0" fillId="2" borderId="36" xfId="0" applyFill="1" applyBorder="1" applyAlignment="1">
      <alignment vertical="center"/>
    </xf>
    <xf numFmtId="0" fontId="0" fillId="2" borderId="36" xfId="0" applyFill="1" applyBorder="1" applyAlignment="1">
      <alignment vertical="center" wrapText="1"/>
    </xf>
    <xf numFmtId="0" fontId="13" fillId="0" borderId="0" xfId="0" applyFont="1" applyAlignment="1">
      <alignment horizontal="left"/>
    </xf>
    <xf numFmtId="0" fontId="1" fillId="2" borderId="36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9CC00"/>
      <rgbColor rgb="008E5E42"/>
      <rgbColor rgb="00A0627A"/>
      <rgbColor rgb="00624FAC"/>
      <rgbColor rgb="00999999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4312920</xdr:colOff>
      <xdr:row>0</xdr:row>
      <xdr:rowOff>99060</xdr:rowOff>
    </xdr:from>
    <xdr:to>
      <xdr:col>8</xdr:col>
      <xdr:colOff>6027420</xdr:colOff>
      <xdr:row>0</xdr:row>
      <xdr:rowOff>982980</xdr:rowOff>
    </xdr:to>
    <xdr:pic>
      <xdr:nvPicPr>
        <xdr:cNvPr id="3083" name="Bild 3" descr="aks_logo_claim_4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05020" y="99060"/>
          <a:ext cx="17145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3070860</xdr:colOff>
      <xdr:row>0</xdr:row>
      <xdr:rowOff>99060</xdr:rowOff>
    </xdr:from>
    <xdr:to>
      <xdr:col>8</xdr:col>
      <xdr:colOff>4785360</xdr:colOff>
      <xdr:row>0</xdr:row>
      <xdr:rowOff>975360</xdr:rowOff>
    </xdr:to>
    <xdr:pic>
      <xdr:nvPicPr>
        <xdr:cNvPr id="2093" name="Bild 3" descr="aks_logo_claim_4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99060"/>
          <a:ext cx="1714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3070860</xdr:colOff>
      <xdr:row>0</xdr:row>
      <xdr:rowOff>99060</xdr:rowOff>
    </xdr:from>
    <xdr:to>
      <xdr:col>8</xdr:col>
      <xdr:colOff>4785360</xdr:colOff>
      <xdr:row>0</xdr:row>
      <xdr:rowOff>982980</xdr:rowOff>
    </xdr:to>
    <xdr:pic>
      <xdr:nvPicPr>
        <xdr:cNvPr id="1069" name="Bild 3" descr="aks_logo_claim_4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2960" y="99060"/>
          <a:ext cx="17145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70" zoomScaleNormal="70" workbookViewId="0">
      <selection activeCell="A2" sqref="A2:I2"/>
    </sheetView>
  </sheetViews>
  <sheetFormatPr baseColWidth="10" defaultRowHeight="12.75" x14ac:dyDescent="0.2"/>
  <cols>
    <col min="1" max="1" width="11.7109375" customWidth="1"/>
    <col min="2" max="2" width="57.140625" customWidth="1"/>
    <col min="3" max="7" width="14.7109375" customWidth="1"/>
    <col min="8" max="8" width="47.28515625" customWidth="1"/>
    <col min="9" max="9" width="94.85546875" customWidth="1"/>
  </cols>
  <sheetData>
    <row r="1" spans="1:9" ht="80.099999999999994" customHeight="1" x14ac:dyDescent="0.2">
      <c r="A1" s="65"/>
      <c r="B1" s="65"/>
      <c r="C1" s="65"/>
      <c r="D1" s="65"/>
      <c r="E1" s="65"/>
      <c r="F1" s="65"/>
      <c r="G1" s="65"/>
      <c r="H1" s="65"/>
      <c r="I1" s="65"/>
    </row>
    <row r="2" spans="1:9" ht="45" customHeight="1" thickBot="1" x14ac:dyDescent="0.25">
      <c r="A2" s="66" t="s">
        <v>82</v>
      </c>
      <c r="B2" s="67"/>
      <c r="C2" s="67"/>
      <c r="D2" s="67"/>
      <c r="E2" s="67"/>
      <c r="F2" s="67"/>
      <c r="G2" s="67"/>
      <c r="H2" s="67"/>
      <c r="I2" s="67"/>
    </row>
    <row r="3" spans="1:9" ht="39.950000000000003" customHeight="1" thickTop="1" x14ac:dyDescent="0.2">
      <c r="A3" s="46" t="s">
        <v>0</v>
      </c>
      <c r="B3" s="7" t="s">
        <v>1</v>
      </c>
      <c r="C3" s="8" t="s">
        <v>2</v>
      </c>
      <c r="D3" s="9" t="s">
        <v>3</v>
      </c>
      <c r="E3" s="9" t="s">
        <v>4</v>
      </c>
      <c r="F3" s="10" t="s">
        <v>5</v>
      </c>
      <c r="G3" s="11" t="s">
        <v>6</v>
      </c>
      <c r="H3" s="59" t="s">
        <v>40</v>
      </c>
      <c r="I3" s="12" t="s">
        <v>7</v>
      </c>
    </row>
    <row r="4" spans="1:9" ht="39.950000000000003" customHeight="1" x14ac:dyDescent="0.4">
      <c r="A4" s="63">
        <v>1</v>
      </c>
      <c r="B4" s="4" t="s">
        <v>20</v>
      </c>
      <c r="C4" s="38"/>
      <c r="D4" s="39"/>
      <c r="E4" s="39"/>
      <c r="F4" s="40"/>
      <c r="G4" s="29">
        <f>SUM(C4:F4)</f>
        <v>0</v>
      </c>
      <c r="H4" s="32" t="s">
        <v>23</v>
      </c>
      <c r="I4" s="1" t="str">
        <f>IF(G4&lt;20,"Empfehlung nicht erreicht, es sollte täglich eine Stärkekomponete als Sättigungsbeilage angeboten werden","Empfehlung erreicht")</f>
        <v>Empfehlung nicht erreicht, es sollte täglich eine Stärkekomponete als Sättigungsbeilage angeboten werden</v>
      </c>
    </row>
    <row r="5" spans="1:9" ht="39.950000000000003" customHeight="1" x14ac:dyDescent="0.4">
      <c r="A5" s="64" t="s">
        <v>8</v>
      </c>
      <c r="B5" s="44" t="s">
        <v>18</v>
      </c>
      <c r="C5" s="38"/>
      <c r="D5" s="39"/>
      <c r="E5" s="39"/>
      <c r="F5" s="40"/>
      <c r="G5" s="29">
        <f>SUM(C5:F5)</f>
        <v>0</v>
      </c>
      <c r="H5" s="33" t="s">
        <v>24</v>
      </c>
      <c r="I5" s="1" t="str">
        <f>IF(G5&lt;4,"Empfehlung nicht erreicht, es werden zu wenig Vollkornprodukte angeboten, Vollkornprodukte sind reich an Ballaststoffen","Empfehlung erreicht")</f>
        <v>Empfehlung nicht erreicht, es werden zu wenig Vollkornprodukte angeboten, Vollkornprodukte sind reich an Ballaststoffen</v>
      </c>
    </row>
    <row r="6" spans="1:9" ht="51" customHeight="1" x14ac:dyDescent="0.4">
      <c r="A6" s="48" t="s">
        <v>9</v>
      </c>
      <c r="B6" s="44" t="s">
        <v>16</v>
      </c>
      <c r="C6" s="38"/>
      <c r="D6" s="39"/>
      <c r="E6" s="39"/>
      <c r="F6" s="40"/>
      <c r="G6" s="29">
        <f>SUM(C6:F6)</f>
        <v>0</v>
      </c>
      <c r="H6" s="32" t="s">
        <v>25</v>
      </c>
      <c r="I6" s="1" t="str">
        <f>IF(G6&gt;4,"Empfehlung nicht erreicht, es werden zu viele hochverarbeitete Kartoffelprodukte abgeboten, die häufig einen hohen Fettanteil aufweisen","Empfehlung erreicht")</f>
        <v>Empfehlung erreicht</v>
      </c>
    </row>
    <row r="7" spans="1:9" ht="9.9499999999999993" customHeight="1" x14ac:dyDescent="0.4">
      <c r="A7" s="49"/>
      <c r="B7" s="31"/>
      <c r="C7" s="26"/>
      <c r="D7" s="27"/>
      <c r="E7" s="27"/>
      <c r="F7" s="28"/>
      <c r="G7" s="29"/>
      <c r="H7" s="34"/>
      <c r="I7" s="30"/>
    </row>
    <row r="8" spans="1:9" ht="52.5" customHeight="1" x14ac:dyDescent="0.4">
      <c r="A8" s="63">
        <v>2</v>
      </c>
      <c r="B8" s="4" t="s">
        <v>17</v>
      </c>
      <c r="C8" s="38"/>
      <c r="D8" s="39"/>
      <c r="E8" s="39"/>
      <c r="F8" s="40"/>
      <c r="G8" s="29">
        <f>SUM(C8:F8)</f>
        <v>0</v>
      </c>
      <c r="H8" s="32" t="s">
        <v>23</v>
      </c>
      <c r="I8" s="1" t="str">
        <f>IF(G8&lt;20,"Empfehlung nicht erreicht, es sollte täglich Gemüse oder Rohkost/Salat auf dem Speisenplan stehen, da Gemüse reich an Vitaminen und Mineralstoffen ist","Empfehlung erreicht")</f>
        <v>Empfehlung nicht erreicht, es sollte täglich Gemüse oder Rohkost/Salat auf dem Speisenplan stehen, da Gemüse reich an Vitaminen und Mineralstoffen ist</v>
      </c>
    </row>
    <row r="9" spans="1:9" ht="49.5" customHeight="1" x14ac:dyDescent="0.4">
      <c r="A9" s="50" t="s">
        <v>10</v>
      </c>
      <c r="B9" s="44" t="s">
        <v>15</v>
      </c>
      <c r="C9" s="38"/>
      <c r="D9" s="39"/>
      <c r="E9" s="39"/>
      <c r="F9" s="40"/>
      <c r="G9" s="29">
        <f>SUM(C9:F9)</f>
        <v>0</v>
      </c>
      <c r="H9" s="33" t="s">
        <v>79</v>
      </c>
      <c r="I9" s="1" t="str">
        <f>IF(G9&lt;6,"Empfehlung nicht erreicht, es wird zu wenig Salat und Rohkost angeboten, insbesondere rohes Gemüse ist reich an Vitaminen und Ballaststoffe","Empfehlung erreicht")</f>
        <v>Empfehlung nicht erreicht, es wird zu wenig Salat und Rohkost angeboten, insbesondere rohes Gemüse ist reich an Vitaminen und Ballaststoffe</v>
      </c>
    </row>
    <row r="10" spans="1:9" ht="39.950000000000003" customHeight="1" x14ac:dyDescent="0.4">
      <c r="A10" s="48" t="s">
        <v>48</v>
      </c>
      <c r="B10" s="44" t="s">
        <v>49</v>
      </c>
      <c r="C10" s="38"/>
      <c r="D10" s="39"/>
      <c r="E10" s="39"/>
      <c r="F10" s="40"/>
      <c r="G10" s="29">
        <f>SUM(C10:F10)</f>
        <v>0</v>
      </c>
      <c r="H10" s="33" t="s">
        <v>38</v>
      </c>
      <c r="I10" s="1" t="str">
        <f>IF(G10&lt;2,"Empfehlung nicht erreicht, es werden zu wenig Hülsenfrüchte angeboten, Hülsenfrüchte sind reich an Ballaststoffen","Empfehlung erreicht")</f>
        <v>Empfehlung nicht erreicht, es werden zu wenig Hülsenfrüchte angeboten, Hülsenfrüchte sind reich an Ballaststoffen</v>
      </c>
    </row>
    <row r="11" spans="1:9" ht="9.9499999999999993" customHeight="1" x14ac:dyDescent="0.4">
      <c r="A11" s="49"/>
      <c r="B11" s="31"/>
      <c r="C11" s="26"/>
      <c r="D11" s="27"/>
      <c r="E11" s="27"/>
      <c r="F11" s="28"/>
      <c r="G11" s="29"/>
      <c r="H11" s="34"/>
      <c r="I11" s="30"/>
    </row>
    <row r="12" spans="1:9" ht="39.950000000000003" customHeight="1" x14ac:dyDescent="0.4">
      <c r="A12" s="49">
        <v>3</v>
      </c>
      <c r="B12" s="4" t="s">
        <v>19</v>
      </c>
      <c r="C12" s="38"/>
      <c r="D12" s="39"/>
      <c r="E12" s="39"/>
      <c r="F12" s="40"/>
      <c r="G12" s="29">
        <f>SUM(C12:F12)</f>
        <v>0</v>
      </c>
      <c r="H12" s="33" t="s">
        <v>27</v>
      </c>
      <c r="I12" s="1" t="str">
        <f>IF(G12&lt;8,"Empfehlung nicht erreicht, es wird zu wenig Obst angeboten, Obst liefert Vitamine, Mineral- und Ballaststoffe","Empfehlung erreicht")</f>
        <v>Empfehlung nicht erreicht, es wird zu wenig Obst angeboten, Obst liefert Vitamine, Mineral- und Ballaststoffe</v>
      </c>
    </row>
    <row r="13" spans="1:9" ht="9.9499999999999993" customHeight="1" x14ac:dyDescent="0.4">
      <c r="A13" s="49"/>
      <c r="B13" s="31"/>
      <c r="C13" s="26"/>
      <c r="D13" s="27"/>
      <c r="E13" s="27"/>
      <c r="F13" s="28"/>
      <c r="G13" s="29"/>
      <c r="H13" s="34"/>
      <c r="I13" s="30"/>
    </row>
    <row r="14" spans="1:9" ht="52.5" customHeight="1" x14ac:dyDescent="0.4">
      <c r="A14" s="47">
        <v>4</v>
      </c>
      <c r="B14" s="5" t="s">
        <v>12</v>
      </c>
      <c r="C14" s="38"/>
      <c r="D14" s="39"/>
      <c r="E14" s="39"/>
      <c r="F14" s="40"/>
      <c r="G14" s="29">
        <f>SUM(C14:F14)</f>
        <v>0</v>
      </c>
      <c r="H14" s="33" t="s">
        <v>27</v>
      </c>
      <c r="I14" s="1" t="str">
        <f>IF(G14&lt;8,"Empfehlung nicht erreicht, Milch und Milchprodukte sind reich an Calcium, Kinder und Jugendliche im Wachstum haben einen erhöhten Calciumbedarf","Empfehlung erreicht")</f>
        <v>Empfehlung nicht erreicht, Milch und Milchprodukte sind reich an Calcium, Kinder und Jugendliche im Wachstum haben einen erhöhten Calciumbedarf</v>
      </c>
    </row>
    <row r="15" spans="1:9" ht="9.9499999999999993" customHeight="1" x14ac:dyDescent="0.4">
      <c r="A15" s="49"/>
      <c r="B15" s="31"/>
      <c r="C15" s="26"/>
      <c r="D15" s="27"/>
      <c r="E15" s="27"/>
      <c r="F15" s="28"/>
      <c r="G15" s="29"/>
      <c r="H15" s="34"/>
      <c r="I15" s="30"/>
    </row>
    <row r="16" spans="1:9" ht="50.25" customHeight="1" x14ac:dyDescent="0.4">
      <c r="A16" s="63">
        <v>5</v>
      </c>
      <c r="B16" s="4" t="s">
        <v>13</v>
      </c>
      <c r="C16" s="38"/>
      <c r="D16" s="39"/>
      <c r="E16" s="39"/>
      <c r="F16" s="40"/>
      <c r="G16" s="29">
        <f>SUM(C16:F16)</f>
        <v>0</v>
      </c>
      <c r="H16" s="32" t="s">
        <v>39</v>
      </c>
      <c r="I16" s="1" t="str">
        <f>IF(G16&gt;10,"Empfehlung nicht erreicht, es wird zu viel Fleisch angeboten. Ein übermäßiger Fleischverzehr kann dazu führen, dass zu viel Fett und Energie aufgenommen wird","Empfehlung erreicht")</f>
        <v>Empfehlung erreicht</v>
      </c>
    </row>
    <row r="17" spans="1:9" ht="52.5" customHeight="1" x14ac:dyDescent="0.4">
      <c r="A17" s="48" t="s">
        <v>11</v>
      </c>
      <c r="B17" s="44" t="s">
        <v>14</v>
      </c>
      <c r="C17" s="38"/>
      <c r="D17" s="39"/>
      <c r="E17" s="39"/>
      <c r="F17" s="40"/>
      <c r="G17" s="29">
        <f>SUM(C17:F17)</f>
        <v>0</v>
      </c>
      <c r="H17" s="32" t="s">
        <v>78</v>
      </c>
      <c r="I17" s="1" t="str">
        <f>IF(G17&gt;6,"Empfehlung nicht erreicht, es werden zu viele verarbeitete Fleischprodukte angeboten, die häufig einen hohen Fettanteil aufweisen","Empfehlung erreicht")</f>
        <v>Empfehlung erreicht</v>
      </c>
    </row>
    <row r="18" spans="1:9" ht="9.9499999999999993" customHeight="1" x14ac:dyDescent="0.4">
      <c r="A18" s="49"/>
      <c r="B18" s="31"/>
      <c r="C18" s="26"/>
      <c r="D18" s="27"/>
      <c r="E18" s="27"/>
      <c r="F18" s="28"/>
      <c r="G18" s="29"/>
      <c r="H18" s="34"/>
      <c r="I18" s="30"/>
    </row>
    <row r="19" spans="1:9" ht="39.950000000000003" customHeight="1" x14ac:dyDescent="0.4">
      <c r="A19" s="52">
        <v>6</v>
      </c>
      <c r="B19" s="4" t="s">
        <v>37</v>
      </c>
      <c r="C19" s="38"/>
      <c r="D19" s="39"/>
      <c r="E19" s="39"/>
      <c r="F19" s="40"/>
      <c r="G19" s="29">
        <f>SUM(C19:F19)</f>
        <v>0</v>
      </c>
      <c r="H19" s="32" t="s">
        <v>38</v>
      </c>
      <c r="I19" s="1" t="str">
        <f>IF(G19&lt;2,"Empfehlung nicht erreicht, es wird zu wenig Fisch angeboten","Empfehlung erreicht")</f>
        <v>Empfehlung nicht erreicht, es wird zu wenig Fisch angeboten</v>
      </c>
    </row>
    <row r="20" spans="1:9" ht="9.9499999999999993" customHeight="1" x14ac:dyDescent="0.4">
      <c r="A20" s="49"/>
      <c r="B20" s="31"/>
      <c r="C20" s="26"/>
      <c r="D20" s="27"/>
      <c r="E20" s="27"/>
      <c r="F20" s="28"/>
      <c r="G20" s="29"/>
      <c r="H20" s="34"/>
      <c r="I20" s="30"/>
    </row>
    <row r="21" spans="1:9" ht="39.950000000000003" customHeight="1" x14ac:dyDescent="0.4">
      <c r="A21" s="53">
        <v>7</v>
      </c>
      <c r="B21" s="4" t="s">
        <v>43</v>
      </c>
      <c r="C21" s="38"/>
      <c r="D21" s="39"/>
      <c r="E21" s="39"/>
      <c r="F21" s="40"/>
      <c r="G21" s="29">
        <f>SUM(C21:F21)</f>
        <v>0</v>
      </c>
      <c r="H21" s="33" t="s">
        <v>44</v>
      </c>
      <c r="I21" s="1" t="str">
        <f>IF(G21&lt;6,"Empfehlung nicht erreicht, es werden zu wenig vegetarische Gerichte angeboten","Empfehlung erreicht")</f>
        <v>Empfehlung nicht erreicht, es werden zu wenig vegetarische Gerichte angeboten</v>
      </c>
    </row>
    <row r="22" spans="1:9" ht="9.9499999999999993" customHeight="1" x14ac:dyDescent="0.4">
      <c r="A22" s="49"/>
      <c r="B22" s="31"/>
      <c r="C22" s="26"/>
      <c r="D22" s="27"/>
      <c r="E22" s="27"/>
      <c r="F22" s="28"/>
      <c r="G22" s="29"/>
      <c r="H22" s="34"/>
      <c r="I22" s="30"/>
    </row>
    <row r="23" spans="1:9" ht="39.950000000000003" customHeight="1" x14ac:dyDescent="0.4">
      <c r="A23" s="52" t="s">
        <v>36</v>
      </c>
      <c r="B23" s="60" t="s">
        <v>42</v>
      </c>
      <c r="C23" s="38"/>
      <c r="D23" s="39"/>
      <c r="E23" s="39"/>
      <c r="F23" s="40"/>
      <c r="G23" s="29">
        <f>SUM(C23:F23)</f>
        <v>0</v>
      </c>
      <c r="H23" s="32" t="s">
        <v>25</v>
      </c>
      <c r="I23" s="1" t="str">
        <f>IF(G23&gt;4,"Empfehlung nicht erreicht, es werden zu häufig süße Hauptgerichte angeboten, die viel Zucker und Energie liefern","Empfehlung erreicht")</f>
        <v>Empfehlung erreicht</v>
      </c>
    </row>
    <row r="24" spans="1:9" ht="9.9499999999999993" customHeight="1" x14ac:dyDescent="0.4">
      <c r="A24" s="49"/>
      <c r="B24" s="31"/>
      <c r="C24" s="26"/>
      <c r="D24" s="27"/>
      <c r="E24" s="27"/>
      <c r="F24" s="28"/>
      <c r="G24" s="29"/>
      <c r="H24" s="34"/>
      <c r="I24" s="30"/>
    </row>
    <row r="25" spans="1:9" ht="39.950000000000003" customHeight="1" x14ac:dyDescent="0.4">
      <c r="A25" s="52" t="s">
        <v>41</v>
      </c>
      <c r="B25" s="6" t="s">
        <v>80</v>
      </c>
      <c r="C25" s="41"/>
      <c r="D25" s="42"/>
      <c r="E25" s="42"/>
      <c r="F25" s="43"/>
      <c r="G25" s="29">
        <f>SUM(C25:F25)</f>
        <v>0</v>
      </c>
      <c r="H25" s="33" t="s">
        <v>77</v>
      </c>
      <c r="I25" s="1" t="str">
        <f>IF(G25&gt;0,"Empfehlung nicht erreicht, es werden zu viele frittierte und panierte Speisen angeboten, die fett- und energiereich sind","Empfehlung erreicht")</f>
        <v>Empfehlung erreicht</v>
      </c>
    </row>
    <row r="26" spans="1:9" ht="9.9499999999999993" customHeight="1" x14ac:dyDescent="0.4">
      <c r="A26" s="49"/>
      <c r="B26" s="31"/>
      <c r="C26" s="26"/>
      <c r="D26" s="27"/>
      <c r="E26" s="27"/>
      <c r="F26" s="28"/>
      <c r="G26" s="29"/>
      <c r="H26" s="34"/>
      <c r="I26" s="30"/>
    </row>
    <row r="27" spans="1:9" ht="24.95" customHeight="1" thickBot="1" x14ac:dyDescent="0.25">
      <c r="A27" s="55"/>
    </row>
    <row r="28" spans="1:9" ht="30" customHeight="1" thickTop="1" x14ac:dyDescent="0.2">
      <c r="A28" s="55"/>
      <c r="B28" s="68" t="s">
        <v>21</v>
      </c>
      <c r="C28" s="69"/>
      <c r="D28" s="69"/>
      <c r="E28" s="69"/>
      <c r="F28" s="69"/>
      <c r="G28" s="69"/>
      <c r="H28" s="70"/>
      <c r="I28" s="3"/>
    </row>
    <row r="29" spans="1:9" ht="30" customHeight="1" thickBot="1" x14ac:dyDescent="0.25">
      <c r="A29" s="55"/>
      <c r="B29" s="71" t="s">
        <v>22</v>
      </c>
      <c r="C29" s="72"/>
      <c r="D29" s="72"/>
      <c r="E29" s="72"/>
      <c r="F29" s="72"/>
      <c r="G29" s="72"/>
      <c r="H29" s="73"/>
      <c r="I29" s="3"/>
    </row>
    <row r="30" spans="1:9" ht="24.95" customHeight="1" thickTop="1" x14ac:dyDescent="0.2">
      <c r="A30" s="55"/>
      <c r="B30" s="58"/>
      <c r="C30" s="45"/>
      <c r="D30" s="45"/>
      <c r="E30" s="45"/>
      <c r="F30" s="45"/>
      <c r="G30" s="45"/>
      <c r="H30" s="45"/>
      <c r="I30" s="2"/>
    </row>
    <row r="31" spans="1:9" ht="47.25" customHeight="1" x14ac:dyDescent="0.2">
      <c r="A31" s="56">
        <v>1</v>
      </c>
      <c r="B31" s="74" t="s">
        <v>74</v>
      </c>
      <c r="C31" s="74"/>
      <c r="D31" s="74"/>
      <c r="E31" s="74"/>
      <c r="F31" s="74"/>
      <c r="G31" s="74"/>
      <c r="H31" s="74"/>
      <c r="I31" s="57"/>
    </row>
    <row r="32" spans="1:9" ht="64.5" customHeight="1" x14ac:dyDescent="0.2">
      <c r="A32" s="56" t="s">
        <v>29</v>
      </c>
      <c r="B32" s="74" t="s">
        <v>73</v>
      </c>
      <c r="C32" s="75"/>
      <c r="D32" s="75"/>
      <c r="E32" s="75"/>
      <c r="F32" s="75"/>
      <c r="G32" s="75"/>
      <c r="H32" s="75"/>
      <c r="I32" s="57"/>
    </row>
    <row r="33" spans="1:9" ht="48" customHeight="1" x14ac:dyDescent="0.2">
      <c r="A33" s="56" t="s">
        <v>9</v>
      </c>
      <c r="B33" s="74" t="s">
        <v>72</v>
      </c>
      <c r="C33" s="75"/>
      <c r="D33" s="75"/>
      <c r="E33" s="75"/>
      <c r="F33" s="75"/>
      <c r="G33" s="75"/>
      <c r="H33" s="75"/>
      <c r="I33" s="57"/>
    </row>
    <row r="34" spans="1:9" ht="36" customHeight="1" x14ac:dyDescent="0.2">
      <c r="A34" s="56" t="s">
        <v>30</v>
      </c>
      <c r="B34" s="74" t="s">
        <v>71</v>
      </c>
      <c r="C34" s="75"/>
      <c r="D34" s="75"/>
      <c r="E34" s="75"/>
      <c r="F34" s="75"/>
      <c r="G34" s="75"/>
      <c r="H34" s="75"/>
      <c r="I34" s="57"/>
    </row>
    <row r="35" spans="1:9" ht="37.5" customHeight="1" x14ac:dyDescent="0.2">
      <c r="A35" s="56" t="s">
        <v>10</v>
      </c>
      <c r="B35" s="74" t="s">
        <v>70</v>
      </c>
      <c r="C35" s="76"/>
      <c r="D35" s="76"/>
      <c r="E35" s="76"/>
      <c r="F35" s="76"/>
      <c r="G35" s="76"/>
      <c r="H35" s="76"/>
      <c r="I35" s="57"/>
    </row>
    <row r="36" spans="1:9" ht="47.25" customHeight="1" x14ac:dyDescent="0.2">
      <c r="A36" s="56" t="s">
        <v>48</v>
      </c>
      <c r="B36" s="74" t="s">
        <v>69</v>
      </c>
      <c r="C36" s="76"/>
      <c r="D36" s="76"/>
      <c r="E36" s="76"/>
      <c r="F36" s="76"/>
      <c r="G36" s="76"/>
      <c r="H36" s="76"/>
      <c r="I36" s="57"/>
    </row>
    <row r="37" spans="1:9" ht="42.75" customHeight="1" x14ac:dyDescent="0.2">
      <c r="A37" s="56" t="s">
        <v>31</v>
      </c>
      <c r="B37" s="74" t="s">
        <v>75</v>
      </c>
      <c r="C37" s="76"/>
      <c r="D37" s="76"/>
      <c r="E37" s="76"/>
      <c r="F37" s="76"/>
      <c r="G37" s="76"/>
      <c r="H37" s="76"/>
      <c r="I37" s="57"/>
    </row>
    <row r="38" spans="1:9" ht="39.75" customHeight="1" x14ac:dyDescent="0.2">
      <c r="A38" s="56" t="s">
        <v>32</v>
      </c>
      <c r="B38" s="74" t="s">
        <v>68</v>
      </c>
      <c r="C38" s="76"/>
      <c r="D38" s="76"/>
      <c r="E38" s="76"/>
      <c r="F38" s="76"/>
      <c r="G38" s="76"/>
      <c r="H38" s="76"/>
      <c r="I38" s="57"/>
    </row>
    <row r="39" spans="1:9" ht="44.25" customHeight="1" x14ac:dyDescent="0.2">
      <c r="A39" s="56" t="s">
        <v>33</v>
      </c>
      <c r="B39" s="74" t="s">
        <v>67</v>
      </c>
      <c r="C39" s="75"/>
      <c r="D39" s="75"/>
      <c r="E39" s="75"/>
      <c r="F39" s="75"/>
      <c r="G39" s="75"/>
      <c r="H39" s="75"/>
      <c r="I39" s="57"/>
    </row>
    <row r="40" spans="1:9" ht="48" customHeight="1" x14ac:dyDescent="0.2">
      <c r="A40" s="56" t="s">
        <v>11</v>
      </c>
      <c r="B40" s="74" t="s">
        <v>66</v>
      </c>
      <c r="C40" s="75"/>
      <c r="D40" s="75"/>
      <c r="E40" s="75"/>
      <c r="F40" s="75"/>
      <c r="G40" s="75"/>
      <c r="H40" s="75"/>
      <c r="I40" s="57"/>
    </row>
    <row r="41" spans="1:9" ht="30" customHeight="1" x14ac:dyDescent="0.2">
      <c r="A41" s="56" t="s">
        <v>34</v>
      </c>
      <c r="B41" s="74" t="s">
        <v>64</v>
      </c>
      <c r="C41" s="76"/>
      <c r="D41" s="76"/>
      <c r="E41" s="76"/>
      <c r="F41" s="76"/>
      <c r="G41" s="76"/>
      <c r="H41" s="76"/>
      <c r="I41" s="57"/>
    </row>
    <row r="42" spans="1:9" ht="43.5" customHeight="1" x14ac:dyDescent="0.2">
      <c r="A42" s="56" t="s">
        <v>35</v>
      </c>
      <c r="B42" s="74" t="s">
        <v>76</v>
      </c>
      <c r="C42" s="75"/>
      <c r="D42" s="75"/>
      <c r="E42" s="75"/>
      <c r="F42" s="75"/>
      <c r="G42" s="75"/>
      <c r="H42" s="75"/>
    </row>
    <row r="43" spans="1:9" ht="42.75" customHeight="1" x14ac:dyDescent="0.2">
      <c r="A43" s="56" t="s">
        <v>36</v>
      </c>
      <c r="B43" s="74" t="s">
        <v>65</v>
      </c>
      <c r="C43" s="76"/>
      <c r="D43" s="76"/>
      <c r="E43" s="76"/>
      <c r="F43" s="76"/>
      <c r="G43" s="76"/>
      <c r="H43" s="76"/>
    </row>
    <row r="44" spans="1:9" ht="45" customHeight="1" x14ac:dyDescent="0.2">
      <c r="A44" s="56" t="s">
        <v>41</v>
      </c>
      <c r="B44" s="74" t="s">
        <v>63</v>
      </c>
      <c r="C44" s="78"/>
      <c r="D44" s="78"/>
      <c r="E44" s="78"/>
      <c r="F44" s="78"/>
      <c r="G44" s="78"/>
      <c r="H44" s="78"/>
    </row>
    <row r="45" spans="1:9" x14ac:dyDescent="0.2">
      <c r="A45" s="55"/>
    </row>
    <row r="46" spans="1:9" ht="15" x14ac:dyDescent="0.2">
      <c r="A46" s="61" t="s">
        <v>46</v>
      </c>
      <c r="B46" s="77" t="s">
        <v>47</v>
      </c>
      <c r="C46" s="77"/>
      <c r="D46" s="77"/>
      <c r="E46" s="77"/>
      <c r="F46" s="77"/>
      <c r="G46" s="77"/>
      <c r="H46" s="77"/>
      <c r="I46" s="62"/>
    </row>
  </sheetData>
  <mergeCells count="19">
    <mergeCell ref="B37:H37"/>
    <mergeCell ref="B38:H38"/>
    <mergeCell ref="B46:H46"/>
    <mergeCell ref="B39:H39"/>
    <mergeCell ref="B40:H40"/>
    <mergeCell ref="B41:H41"/>
    <mergeCell ref="B42:H42"/>
    <mergeCell ref="B43:H43"/>
    <mergeCell ref="B44:H44"/>
    <mergeCell ref="B32:H32"/>
    <mergeCell ref="B33:H33"/>
    <mergeCell ref="B34:H34"/>
    <mergeCell ref="B35:H35"/>
    <mergeCell ref="B36:H36"/>
    <mergeCell ref="A1:I1"/>
    <mergeCell ref="A2:I2"/>
    <mergeCell ref="B28:H28"/>
    <mergeCell ref="B29:H29"/>
    <mergeCell ref="B31:H3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70" zoomScaleNormal="70" workbookViewId="0">
      <selection activeCell="A2" sqref="A2:I2"/>
    </sheetView>
  </sheetViews>
  <sheetFormatPr baseColWidth="10" defaultRowHeight="12.75" x14ac:dyDescent="0.2"/>
  <cols>
    <col min="1" max="1" width="11.7109375" style="55" customWidth="1"/>
    <col min="2" max="2" width="75.7109375" bestFit="1" customWidth="1"/>
    <col min="3" max="7" width="14.7109375" customWidth="1"/>
    <col min="8" max="8" width="47.28515625" customWidth="1"/>
    <col min="9" max="9" width="94.85546875" customWidth="1"/>
  </cols>
  <sheetData>
    <row r="1" spans="1:9" ht="80.099999999999994" customHeight="1" x14ac:dyDescent="0.2">
      <c r="A1" s="65"/>
      <c r="B1" s="65"/>
      <c r="C1" s="65"/>
      <c r="D1" s="65"/>
      <c r="E1" s="65"/>
      <c r="F1" s="65"/>
      <c r="G1" s="65"/>
      <c r="H1" s="65"/>
      <c r="I1" s="65"/>
    </row>
    <row r="2" spans="1:9" ht="45" customHeight="1" thickBot="1" x14ac:dyDescent="0.25">
      <c r="A2" s="66" t="s">
        <v>83</v>
      </c>
      <c r="B2" s="67"/>
      <c r="C2" s="67"/>
      <c r="D2" s="67"/>
      <c r="E2" s="67"/>
      <c r="F2" s="67"/>
      <c r="G2" s="67"/>
      <c r="H2" s="67"/>
      <c r="I2" s="67"/>
    </row>
    <row r="3" spans="1:9" ht="39.950000000000003" customHeight="1" thickTop="1" x14ac:dyDescent="0.2">
      <c r="A3" s="46" t="s">
        <v>0</v>
      </c>
      <c r="B3" s="7" t="s">
        <v>1</v>
      </c>
      <c r="C3" s="8" t="s">
        <v>2</v>
      </c>
      <c r="D3" s="9" t="s">
        <v>3</v>
      </c>
      <c r="E3" s="9" t="s">
        <v>4</v>
      </c>
      <c r="F3" s="10" t="s">
        <v>5</v>
      </c>
      <c r="G3" s="11" t="s">
        <v>6</v>
      </c>
      <c r="H3" s="59" t="s">
        <v>40</v>
      </c>
      <c r="I3" s="12" t="s">
        <v>7</v>
      </c>
    </row>
    <row r="4" spans="1:9" ht="39.950000000000003" customHeight="1" x14ac:dyDescent="0.4">
      <c r="A4" s="63">
        <v>1</v>
      </c>
      <c r="B4" s="4" t="s">
        <v>20</v>
      </c>
      <c r="C4" s="38"/>
      <c r="D4" s="39"/>
      <c r="E4" s="39"/>
      <c r="F4" s="40"/>
      <c r="G4" s="29">
        <f>SUM(C4:F4)</f>
        <v>0</v>
      </c>
      <c r="H4" s="32" t="s">
        <v>23</v>
      </c>
      <c r="I4" s="1" t="str">
        <f>IF(G4&lt;20,"Empfehlung nicht erreicht, es sollte täglich eine Stärkekomponete als Sättigungsbeilage angeboten werden","Empfehlung erreicht")</f>
        <v>Empfehlung nicht erreicht, es sollte täglich eine Stärkekomponete als Sättigungsbeilage angeboten werden</v>
      </c>
    </row>
    <row r="5" spans="1:9" ht="39.950000000000003" customHeight="1" x14ac:dyDescent="0.4">
      <c r="A5" s="64" t="s">
        <v>8</v>
      </c>
      <c r="B5" s="44" t="s">
        <v>18</v>
      </c>
      <c r="C5" s="38"/>
      <c r="D5" s="39"/>
      <c r="E5" s="39"/>
      <c r="F5" s="40"/>
      <c r="G5" s="29">
        <f>SUM(C5:F5)</f>
        <v>0</v>
      </c>
      <c r="H5" s="33" t="s">
        <v>24</v>
      </c>
      <c r="I5" s="1" t="str">
        <f>IF(G5&lt;4,"Empfehlung nicht erreicht, es werden zu wenig Vollkornprodukte angeboten, Vollkornprodukte sind reich an Ballaststoffen","Empfehlung erreicht")</f>
        <v>Empfehlung nicht erreicht, es werden zu wenig Vollkornprodukte angeboten, Vollkornprodukte sind reich an Ballaststoffen</v>
      </c>
    </row>
    <row r="6" spans="1:9" ht="39.950000000000003" customHeight="1" x14ac:dyDescent="0.4">
      <c r="A6" s="48" t="s">
        <v>9</v>
      </c>
      <c r="B6" s="44" t="s">
        <v>16</v>
      </c>
      <c r="C6" s="38"/>
      <c r="D6" s="39"/>
      <c r="E6" s="39"/>
      <c r="F6" s="40"/>
      <c r="G6" s="29">
        <f>SUM(C6:F6)</f>
        <v>0</v>
      </c>
      <c r="H6" s="32" t="s">
        <v>25</v>
      </c>
      <c r="I6" s="1" t="str">
        <f>IF(G6&gt;4,"Empfehlung nicht erreicht, es werden zu viele hochverarbeitete Kartoffelprodukte abgeboten, die häufig einen hohen Fettanteil aufweisen","Empfehlung erreicht")</f>
        <v>Empfehlung erreicht</v>
      </c>
    </row>
    <row r="7" spans="1:9" ht="9.9499999999999993" customHeight="1" x14ac:dyDescent="0.4">
      <c r="A7" s="49"/>
      <c r="B7" s="31"/>
      <c r="C7" s="26"/>
      <c r="D7" s="27"/>
      <c r="E7" s="27"/>
      <c r="F7" s="28"/>
      <c r="G7" s="29"/>
      <c r="H7" s="34"/>
      <c r="I7" s="30"/>
    </row>
    <row r="8" spans="1:9" ht="39.950000000000003" customHeight="1" x14ac:dyDescent="0.4">
      <c r="A8" s="63">
        <v>2</v>
      </c>
      <c r="B8" s="4" t="s">
        <v>17</v>
      </c>
      <c r="C8" s="38"/>
      <c r="D8" s="39"/>
      <c r="E8" s="39"/>
      <c r="F8" s="40"/>
      <c r="G8" s="29">
        <f>SUM(C8:F8)</f>
        <v>0</v>
      </c>
      <c r="H8" s="32" t="s">
        <v>23</v>
      </c>
      <c r="I8" s="1" t="str">
        <f>IF(G8&lt;20,"Empfehlung nicht erreicht, es sollte täglich Gemüse oder Rohkost/Salat auf dem Speisenplan stehen, da Gemüse reich an Vitaminen und Mineralstoffen ist","Empfehlung erreicht")</f>
        <v>Empfehlung nicht erreicht, es sollte täglich Gemüse oder Rohkost/Salat auf dem Speisenplan stehen, da Gemüse reich an Vitaminen und Mineralstoffen ist</v>
      </c>
    </row>
    <row r="9" spans="1:9" ht="39.950000000000003" customHeight="1" x14ac:dyDescent="0.4">
      <c r="A9" s="50" t="s">
        <v>10</v>
      </c>
      <c r="B9" s="44" t="s">
        <v>15</v>
      </c>
      <c r="C9" s="38"/>
      <c r="D9" s="39"/>
      <c r="E9" s="39"/>
      <c r="F9" s="40"/>
      <c r="G9" s="29">
        <f>SUM(C9:F9)</f>
        <v>0</v>
      </c>
      <c r="H9" s="33" t="s">
        <v>26</v>
      </c>
      <c r="I9" s="1" t="str">
        <f>IF(G9&lt;8,"Empfehlung nicht erreicht, es wird zu wenig Salat und Rohkost angeboten, insbesondere rohes Gemüse ist reich an Vitaminen und Ballaststoffe","Empfehlung erreicht")</f>
        <v>Empfehlung nicht erreicht, es wird zu wenig Salat und Rohkost angeboten, insbesondere rohes Gemüse ist reich an Vitaminen und Ballaststoffe</v>
      </c>
    </row>
    <row r="10" spans="1:9" ht="39.950000000000003" customHeight="1" x14ac:dyDescent="0.4">
      <c r="A10" s="48" t="s">
        <v>48</v>
      </c>
      <c r="B10" s="44" t="s">
        <v>49</v>
      </c>
      <c r="C10" s="38"/>
      <c r="D10" s="39"/>
      <c r="E10" s="39"/>
      <c r="F10" s="40"/>
      <c r="G10" s="29">
        <f>SUM(C10:F10)</f>
        <v>0</v>
      </c>
      <c r="H10" s="33" t="s">
        <v>24</v>
      </c>
      <c r="I10" s="1" t="str">
        <f>IF(G10&lt;4,"Empfehlung nicht erreicht, es werden zu wenig Hülsenfrüchte angeboten, Hülsenfrüchte sind reich an Ballaststoffen","Empfehlung erreicht")</f>
        <v>Empfehlung nicht erreicht, es werden zu wenig Hülsenfrüchte angeboten, Hülsenfrüchte sind reich an Ballaststoffen</v>
      </c>
    </row>
    <row r="11" spans="1:9" ht="9.9499999999999993" customHeight="1" x14ac:dyDescent="0.4">
      <c r="A11" s="49"/>
      <c r="B11" s="31"/>
      <c r="C11" s="26"/>
      <c r="D11" s="27"/>
      <c r="E11" s="27"/>
      <c r="F11" s="28"/>
      <c r="G11" s="29"/>
      <c r="H11" s="34"/>
      <c r="I11" s="30"/>
    </row>
    <row r="12" spans="1:9" ht="39.950000000000003" customHeight="1" x14ac:dyDescent="0.4">
      <c r="A12" s="49">
        <v>3</v>
      </c>
      <c r="B12" s="4" t="s">
        <v>19</v>
      </c>
      <c r="C12" s="38"/>
      <c r="D12" s="39"/>
      <c r="E12" s="39"/>
      <c r="F12" s="40"/>
      <c r="G12" s="29">
        <f>SUM(C12:F12)</f>
        <v>0</v>
      </c>
      <c r="H12" s="33" t="s">
        <v>27</v>
      </c>
      <c r="I12" s="1" t="str">
        <f>IF(G12&lt;8,"Empfehlung nicht erreicht, es wird zu wenig Obst angeboten, Obst liefert Vitamine, Mineral- und Ballaststoffe","Empfehlung erreicht")</f>
        <v>Empfehlung nicht erreicht, es wird zu wenig Obst angeboten, Obst liefert Vitamine, Mineral- und Ballaststoffe</v>
      </c>
    </row>
    <row r="13" spans="1:9" ht="9.9499999999999993" customHeight="1" x14ac:dyDescent="0.4">
      <c r="A13" s="49"/>
      <c r="B13" s="31"/>
      <c r="C13" s="26"/>
      <c r="D13" s="27"/>
      <c r="E13" s="27"/>
      <c r="F13" s="28"/>
      <c r="G13" s="29"/>
      <c r="H13" s="34"/>
      <c r="I13" s="30"/>
    </row>
    <row r="14" spans="1:9" ht="39.950000000000003" customHeight="1" x14ac:dyDescent="0.4">
      <c r="A14" s="47">
        <v>4</v>
      </c>
      <c r="B14" s="5" t="s">
        <v>12</v>
      </c>
      <c r="C14" s="38"/>
      <c r="D14" s="39"/>
      <c r="E14" s="39"/>
      <c r="F14" s="40"/>
      <c r="G14" s="29">
        <f>SUM(C14:F14)</f>
        <v>0</v>
      </c>
      <c r="H14" s="33" t="s">
        <v>27</v>
      </c>
      <c r="I14" s="1" t="str">
        <f>IF(G14&lt;8,"Empfehlung nicht erreicht, Milch und Milchprodukte sind reich an Calcium, Kinder und Jugendliche im Wachstum haben einen erhöhten Calciumbedarf","Empfehlung erreicht")</f>
        <v>Empfehlung nicht erreicht, Milch und Milchprodukte sind reich an Calcium, Kinder und Jugendliche im Wachstum haben einen erhöhten Calciumbedarf</v>
      </c>
    </row>
    <row r="15" spans="1:9" ht="9.9499999999999993" customHeight="1" x14ac:dyDescent="0.4">
      <c r="A15" s="47"/>
      <c r="B15" s="31"/>
      <c r="C15" s="26"/>
      <c r="D15" s="27"/>
      <c r="E15" s="27"/>
      <c r="F15" s="28"/>
      <c r="G15" s="29"/>
      <c r="H15" s="34"/>
      <c r="I15" s="30"/>
    </row>
    <row r="16" spans="1:9" ht="39.950000000000003" customHeight="1" x14ac:dyDescent="0.4">
      <c r="A16" s="63">
        <v>5</v>
      </c>
      <c r="B16" s="4" t="s">
        <v>13</v>
      </c>
      <c r="C16" s="38"/>
      <c r="D16" s="39"/>
      <c r="E16" s="39"/>
      <c r="F16" s="40"/>
      <c r="G16" s="29">
        <f>SUM(C16:F16)</f>
        <v>0</v>
      </c>
      <c r="H16" s="32" t="s">
        <v>39</v>
      </c>
      <c r="I16" s="1" t="str">
        <f>IF(G16&gt;10,"Empfehlung nicht erreicht, es wird zu viel Fleisch angeboten. Ein übermäßiger Fleischverzehr kann dazu führen, dass zu viel Fett und Energie aufgenommen wird","Empfehlung erreicht")</f>
        <v>Empfehlung erreicht</v>
      </c>
    </row>
    <row r="17" spans="1:9" ht="39.950000000000003" customHeight="1" x14ac:dyDescent="0.4">
      <c r="A17" s="48" t="s">
        <v>11</v>
      </c>
      <c r="B17" s="44" t="s">
        <v>14</v>
      </c>
      <c r="C17" s="38"/>
      <c r="D17" s="39"/>
      <c r="E17" s="39"/>
      <c r="F17" s="40"/>
      <c r="G17" s="29">
        <f>SUM(C17:F17)</f>
        <v>0</v>
      </c>
      <c r="H17" s="32" t="s">
        <v>25</v>
      </c>
      <c r="I17" s="1" t="str">
        <f>IF(G17&gt;4,"Empfehlung nicht erreicht, es werden zu viele verarbeitete Fleischprodukte angeboten, die häufig einen hohen Fettanteil aufweisen","Empfehlung erreicht")</f>
        <v>Empfehlung erreicht</v>
      </c>
    </row>
    <row r="18" spans="1:9" ht="9.9499999999999993" customHeight="1" x14ac:dyDescent="0.4">
      <c r="A18" s="51"/>
      <c r="B18" s="25"/>
      <c r="C18" s="26"/>
      <c r="D18" s="27"/>
      <c r="E18" s="27"/>
      <c r="F18" s="28"/>
      <c r="G18" s="28"/>
      <c r="H18" s="35"/>
      <c r="I18" s="30"/>
    </row>
    <row r="19" spans="1:9" ht="39.950000000000003" customHeight="1" x14ac:dyDescent="0.4">
      <c r="A19" s="52">
        <v>6</v>
      </c>
      <c r="B19" s="4" t="s">
        <v>37</v>
      </c>
      <c r="C19" s="38"/>
      <c r="D19" s="39"/>
      <c r="E19" s="39"/>
      <c r="F19" s="40"/>
      <c r="G19" s="29">
        <f>SUM(C19:F19)</f>
        <v>0</v>
      </c>
      <c r="H19" s="32" t="s">
        <v>38</v>
      </c>
      <c r="I19" s="1" t="str">
        <f>IF(G19&lt;2,"Empfehlung nicht erreicht, es wird zu wenig Fisch angeboten","Empfehlung erreicht")</f>
        <v>Empfehlung nicht erreicht, es wird zu wenig Fisch angeboten</v>
      </c>
    </row>
    <row r="20" spans="1:9" ht="9.9499999999999993" customHeight="1" x14ac:dyDescent="0.4">
      <c r="A20" s="50"/>
      <c r="B20" s="25"/>
      <c r="C20" s="26"/>
      <c r="D20" s="27"/>
      <c r="E20" s="27"/>
      <c r="F20" s="28"/>
      <c r="G20" s="29"/>
      <c r="H20" s="35"/>
      <c r="I20" s="30"/>
    </row>
    <row r="21" spans="1:9" ht="39.950000000000003" customHeight="1" x14ac:dyDescent="0.4">
      <c r="A21" s="53">
        <v>7</v>
      </c>
      <c r="B21" s="4" t="s">
        <v>43</v>
      </c>
      <c r="C21" s="38"/>
      <c r="D21" s="39"/>
      <c r="E21" s="39"/>
      <c r="F21" s="40"/>
      <c r="G21" s="29">
        <f>SUM(C21:F21)</f>
        <v>0</v>
      </c>
      <c r="H21" s="33" t="s">
        <v>44</v>
      </c>
      <c r="I21" s="1" t="str">
        <f>IF(G21&lt;6,"Empfehlung nicht erreicht, es werden zu wenig vegetarische Gerichte angeboten","Empfehlung erreicht")</f>
        <v>Empfehlung nicht erreicht, es werden zu wenig vegetarische Gerichte angeboten</v>
      </c>
    </row>
    <row r="22" spans="1:9" ht="9.9499999999999993" customHeight="1" x14ac:dyDescent="0.4">
      <c r="A22" s="49"/>
      <c r="B22" s="19"/>
      <c r="C22" s="20"/>
      <c r="D22" s="21"/>
      <c r="E22" s="21"/>
      <c r="F22" s="22"/>
      <c r="G22" s="23"/>
      <c r="H22" s="36"/>
      <c r="I22" s="24"/>
    </row>
    <row r="23" spans="1:9" ht="39.950000000000003" customHeight="1" x14ac:dyDescent="0.4">
      <c r="A23" s="52" t="s">
        <v>36</v>
      </c>
      <c r="B23" s="60" t="s">
        <v>42</v>
      </c>
      <c r="C23" s="38"/>
      <c r="D23" s="39"/>
      <c r="E23" s="39"/>
      <c r="F23" s="40"/>
      <c r="G23" s="29">
        <f>SUM(C23:F23)</f>
        <v>0</v>
      </c>
      <c r="H23" s="32" t="s">
        <v>28</v>
      </c>
      <c r="I23" s="1" t="str">
        <f>IF(G23&gt;2,"Empfehlung nicht erreicht, es werden zu häufig süße Hauptgerichte angeboten, die viel Zucker und Energie liefern","Empfehlung erreicht")</f>
        <v>Empfehlung erreicht</v>
      </c>
    </row>
    <row r="24" spans="1:9" ht="9.9499999999999993" customHeight="1" x14ac:dyDescent="0.4">
      <c r="A24" s="49"/>
      <c r="B24" s="19"/>
      <c r="C24" s="20"/>
      <c r="D24" s="21"/>
      <c r="E24" s="21"/>
      <c r="F24" s="22"/>
      <c r="G24" s="23"/>
      <c r="H24" s="36"/>
      <c r="I24" s="24"/>
    </row>
    <row r="25" spans="1:9" ht="39.950000000000003" customHeight="1" x14ac:dyDescent="0.4">
      <c r="A25" s="52" t="s">
        <v>41</v>
      </c>
      <c r="B25" s="6" t="s">
        <v>80</v>
      </c>
      <c r="C25" s="41"/>
      <c r="D25" s="42"/>
      <c r="E25" s="42"/>
      <c r="F25" s="43"/>
      <c r="G25" s="29">
        <f>SUM(C25:F25)</f>
        <v>0</v>
      </c>
      <c r="H25" s="33" t="s">
        <v>25</v>
      </c>
      <c r="I25" s="1" t="str">
        <f>IF(G25&gt;4,"Empfehlung nicht erreicht, es werden zu viele frittierte und panierte Speisen angeboten, die fett- und energiereich sind","Empfehlung erreicht")</f>
        <v>Empfehlung erreicht</v>
      </c>
    </row>
    <row r="26" spans="1:9" ht="9.9499999999999993" customHeight="1" thickBot="1" x14ac:dyDescent="0.25">
      <c r="A26" s="54"/>
      <c r="B26" s="13"/>
      <c r="C26" s="14"/>
      <c r="D26" s="15"/>
      <c r="E26" s="15"/>
      <c r="F26" s="16"/>
      <c r="G26" s="17"/>
      <c r="H26" s="37"/>
      <c r="I26" s="18"/>
    </row>
    <row r="27" spans="1:9" ht="24.95" customHeight="1" thickTop="1" thickBot="1" x14ac:dyDescent="0.25"/>
    <row r="28" spans="1:9" ht="30" customHeight="1" thickTop="1" x14ac:dyDescent="0.2">
      <c r="B28" s="68" t="s">
        <v>21</v>
      </c>
      <c r="C28" s="69"/>
      <c r="D28" s="69"/>
      <c r="E28" s="69"/>
      <c r="F28" s="69"/>
      <c r="G28" s="69"/>
      <c r="H28" s="70"/>
      <c r="I28" s="3"/>
    </row>
    <row r="29" spans="1:9" ht="30" customHeight="1" thickBot="1" x14ac:dyDescent="0.25">
      <c r="B29" s="71" t="s">
        <v>22</v>
      </c>
      <c r="C29" s="72"/>
      <c r="D29" s="72"/>
      <c r="E29" s="72"/>
      <c r="F29" s="72"/>
      <c r="G29" s="72"/>
      <c r="H29" s="73"/>
      <c r="I29" s="3"/>
    </row>
    <row r="30" spans="1:9" ht="24.95" customHeight="1" thickTop="1" x14ac:dyDescent="0.2">
      <c r="B30" s="58"/>
      <c r="C30" s="45"/>
      <c r="D30" s="45"/>
      <c r="E30" s="45"/>
      <c r="F30" s="45"/>
      <c r="G30" s="45"/>
      <c r="H30" s="45"/>
      <c r="I30" s="2"/>
    </row>
    <row r="31" spans="1:9" ht="46.5" customHeight="1" x14ac:dyDescent="0.2">
      <c r="A31" s="56">
        <v>1</v>
      </c>
      <c r="B31" s="74" t="s">
        <v>53</v>
      </c>
      <c r="C31" s="74"/>
      <c r="D31" s="74"/>
      <c r="E31" s="74"/>
      <c r="F31" s="74"/>
      <c r="G31" s="74"/>
      <c r="H31" s="74"/>
      <c r="I31" s="57"/>
    </row>
    <row r="32" spans="1:9" ht="65.099999999999994" customHeight="1" x14ac:dyDescent="0.2">
      <c r="A32" s="56" t="s">
        <v>29</v>
      </c>
      <c r="B32" s="74" t="s">
        <v>54</v>
      </c>
      <c r="C32" s="75"/>
      <c r="D32" s="75"/>
      <c r="E32" s="75"/>
      <c r="F32" s="75"/>
      <c r="G32" s="75"/>
      <c r="H32" s="75"/>
      <c r="I32" s="57"/>
    </row>
    <row r="33" spans="1:9" ht="25.5" customHeight="1" x14ac:dyDescent="0.2">
      <c r="A33" s="56" t="s">
        <v>9</v>
      </c>
      <c r="B33" s="74" t="s">
        <v>55</v>
      </c>
      <c r="C33" s="75"/>
      <c r="D33" s="75"/>
      <c r="E33" s="75"/>
      <c r="F33" s="75"/>
      <c r="G33" s="75"/>
      <c r="H33" s="75"/>
      <c r="I33" s="57"/>
    </row>
    <row r="34" spans="1:9" ht="26.25" customHeight="1" x14ac:dyDescent="0.2">
      <c r="A34" s="56" t="s">
        <v>30</v>
      </c>
      <c r="B34" s="74" t="s">
        <v>56</v>
      </c>
      <c r="C34" s="75"/>
      <c r="D34" s="75"/>
      <c r="E34" s="75"/>
      <c r="F34" s="75"/>
      <c r="G34" s="75"/>
      <c r="H34" s="75"/>
      <c r="I34" s="57"/>
    </row>
    <row r="35" spans="1:9" ht="26.25" customHeight="1" x14ac:dyDescent="0.2">
      <c r="A35" s="56" t="s">
        <v>10</v>
      </c>
      <c r="B35" s="74" t="s">
        <v>57</v>
      </c>
      <c r="C35" s="76"/>
      <c r="D35" s="76"/>
      <c r="E35" s="76"/>
      <c r="F35" s="76"/>
      <c r="G35" s="76"/>
      <c r="H35" s="76"/>
      <c r="I35" s="57"/>
    </row>
    <row r="36" spans="1:9" ht="26.25" customHeight="1" x14ac:dyDescent="0.2">
      <c r="A36" s="56" t="s">
        <v>48</v>
      </c>
      <c r="B36" s="74" t="s">
        <v>50</v>
      </c>
      <c r="C36" s="76"/>
      <c r="D36" s="76"/>
      <c r="E36" s="76"/>
      <c r="F36" s="76"/>
      <c r="G36" s="76"/>
      <c r="H36" s="76"/>
      <c r="I36" s="57"/>
    </row>
    <row r="37" spans="1:9" ht="48" customHeight="1" x14ac:dyDescent="0.2">
      <c r="A37" s="56" t="s">
        <v>31</v>
      </c>
      <c r="B37" s="74" t="s">
        <v>45</v>
      </c>
      <c r="C37" s="76"/>
      <c r="D37" s="76"/>
      <c r="E37" s="76"/>
      <c r="F37" s="76"/>
      <c r="G37" s="76"/>
      <c r="H37" s="76"/>
      <c r="I37" s="57"/>
    </row>
    <row r="38" spans="1:9" ht="30.75" customHeight="1" x14ac:dyDescent="0.2">
      <c r="A38" s="56" t="s">
        <v>32</v>
      </c>
      <c r="B38" s="74" t="s">
        <v>58</v>
      </c>
      <c r="C38" s="76"/>
      <c r="D38" s="76"/>
      <c r="E38" s="76"/>
      <c r="F38" s="76"/>
      <c r="G38" s="76"/>
      <c r="H38" s="76"/>
      <c r="I38" s="57"/>
    </row>
    <row r="39" spans="1:9" ht="48" customHeight="1" x14ac:dyDescent="0.2">
      <c r="A39" s="56" t="s">
        <v>33</v>
      </c>
      <c r="B39" s="74" t="s">
        <v>59</v>
      </c>
      <c r="C39" s="75"/>
      <c r="D39" s="75"/>
      <c r="E39" s="75"/>
      <c r="F39" s="75"/>
      <c r="G39" s="75"/>
      <c r="H39" s="75"/>
      <c r="I39" s="57"/>
    </row>
    <row r="40" spans="1:9" ht="27.75" customHeight="1" x14ac:dyDescent="0.2">
      <c r="A40" s="56" t="s">
        <v>11</v>
      </c>
      <c r="B40" s="74" t="s">
        <v>60</v>
      </c>
      <c r="C40" s="75"/>
      <c r="D40" s="75"/>
      <c r="E40" s="75"/>
      <c r="F40" s="75"/>
      <c r="G40" s="75"/>
      <c r="H40" s="75"/>
      <c r="I40" s="57"/>
    </row>
    <row r="41" spans="1:9" ht="35.25" customHeight="1" x14ac:dyDescent="0.2">
      <c r="A41" s="56" t="s">
        <v>34</v>
      </c>
      <c r="B41" s="74" t="s">
        <v>61</v>
      </c>
      <c r="C41" s="76"/>
      <c r="D41" s="76"/>
      <c r="E41" s="76"/>
      <c r="F41" s="76"/>
      <c r="G41" s="76"/>
      <c r="H41" s="76"/>
      <c r="I41" s="57"/>
    </row>
    <row r="42" spans="1:9" ht="45" customHeight="1" x14ac:dyDescent="0.2">
      <c r="A42" s="56" t="s">
        <v>35</v>
      </c>
      <c r="B42" s="74" t="s">
        <v>52</v>
      </c>
      <c r="C42" s="75"/>
      <c r="D42" s="75"/>
      <c r="E42" s="75"/>
      <c r="F42" s="75"/>
      <c r="G42" s="75"/>
      <c r="H42" s="75"/>
    </row>
    <row r="43" spans="1:9" ht="53.25" customHeight="1" x14ac:dyDescent="0.2">
      <c r="A43" s="56" t="s">
        <v>36</v>
      </c>
      <c r="B43" s="74" t="s">
        <v>62</v>
      </c>
      <c r="C43" s="76"/>
      <c r="D43" s="76"/>
      <c r="E43" s="76"/>
      <c r="F43" s="76"/>
      <c r="G43" s="76"/>
      <c r="H43" s="76"/>
    </row>
    <row r="44" spans="1:9" ht="27.75" customHeight="1" x14ac:dyDescent="0.2">
      <c r="A44" s="56" t="s">
        <v>41</v>
      </c>
      <c r="B44" s="74" t="s">
        <v>51</v>
      </c>
      <c r="C44" s="78"/>
      <c r="D44" s="78"/>
      <c r="E44" s="78"/>
      <c r="F44" s="78"/>
      <c r="G44" s="78"/>
      <c r="H44" s="78"/>
    </row>
    <row r="46" spans="1:9" s="62" customFormat="1" ht="15" x14ac:dyDescent="0.2">
      <c r="A46" s="61" t="s">
        <v>46</v>
      </c>
      <c r="B46" s="77" t="s">
        <v>47</v>
      </c>
      <c r="C46" s="77"/>
      <c r="D46" s="77"/>
      <c r="E46" s="77"/>
      <c r="F46" s="77"/>
      <c r="G46" s="77"/>
      <c r="H46" s="77"/>
    </row>
  </sheetData>
  <mergeCells count="19">
    <mergeCell ref="A1:I1"/>
    <mergeCell ref="A2:I2"/>
    <mergeCell ref="B44:H44"/>
    <mergeCell ref="B32:H32"/>
    <mergeCell ref="B33:H33"/>
    <mergeCell ref="B34:H34"/>
    <mergeCell ref="B39:H39"/>
    <mergeCell ref="B41:H41"/>
    <mergeCell ref="B40:H40"/>
    <mergeCell ref="B43:H43"/>
    <mergeCell ref="B28:H28"/>
    <mergeCell ref="B29:H29"/>
    <mergeCell ref="B46:H46"/>
    <mergeCell ref="B42:H42"/>
    <mergeCell ref="B31:H31"/>
    <mergeCell ref="B35:H35"/>
    <mergeCell ref="B38:H38"/>
    <mergeCell ref="B37:H37"/>
    <mergeCell ref="B36:H36"/>
  </mergeCells>
  <phoneticPr fontId="5" type="noConversion"/>
  <pageMargins left="0.78749999999999998" right="0.78749999999999998" top="1.0249999999999999" bottom="1.0249999999999999" header="0.78749999999999998" footer="0.78749999999999998"/>
  <pageSetup paperSize="9" scale="52" firstPageNumber="0" orientation="landscape" horizontalDpi="300" verticalDpi="300" r:id="rId1"/>
  <headerFooter alignWithMargins="0">
    <oddHeader>&amp;C&amp;A</oddHeader>
    <oddFooter>&amp;CSeite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" zoomScale="71" zoomScaleNormal="71" workbookViewId="0">
      <selection activeCell="A2" sqref="A2:I2"/>
    </sheetView>
  </sheetViews>
  <sheetFormatPr baseColWidth="10" defaultRowHeight="12.75" x14ac:dyDescent="0.2"/>
  <cols>
    <col min="1" max="1" width="11.7109375" style="55" customWidth="1"/>
    <col min="2" max="2" width="57.140625" customWidth="1"/>
    <col min="3" max="7" width="14.7109375" customWidth="1"/>
    <col min="8" max="8" width="47.28515625" customWidth="1"/>
    <col min="9" max="9" width="94.85546875" customWidth="1"/>
  </cols>
  <sheetData>
    <row r="1" spans="1:9" ht="80.099999999999994" customHeight="1" x14ac:dyDescent="0.2">
      <c r="A1" s="65"/>
      <c r="B1" s="65"/>
      <c r="C1" s="65"/>
      <c r="D1" s="65"/>
      <c r="E1" s="65"/>
      <c r="F1" s="65"/>
      <c r="G1" s="65"/>
      <c r="H1" s="65"/>
      <c r="I1" s="65"/>
    </row>
    <row r="2" spans="1:9" ht="45" customHeight="1" thickBot="1" x14ac:dyDescent="0.25">
      <c r="A2" s="66" t="s">
        <v>84</v>
      </c>
      <c r="B2" s="67"/>
      <c r="C2" s="67"/>
      <c r="D2" s="67"/>
      <c r="E2" s="67"/>
      <c r="F2" s="67"/>
      <c r="G2" s="67"/>
      <c r="H2" s="67"/>
      <c r="I2" s="67"/>
    </row>
    <row r="3" spans="1:9" ht="39.950000000000003" customHeight="1" thickTop="1" x14ac:dyDescent="0.2">
      <c r="A3" s="46" t="s">
        <v>0</v>
      </c>
      <c r="B3" s="7" t="s">
        <v>1</v>
      </c>
      <c r="C3" s="8" t="s">
        <v>2</v>
      </c>
      <c r="D3" s="9" t="s">
        <v>3</v>
      </c>
      <c r="E3" s="9" t="s">
        <v>4</v>
      </c>
      <c r="F3" s="10" t="s">
        <v>5</v>
      </c>
      <c r="G3" s="11" t="s">
        <v>6</v>
      </c>
      <c r="H3" s="59" t="s">
        <v>40</v>
      </c>
      <c r="I3" s="12" t="s">
        <v>7</v>
      </c>
    </row>
    <row r="4" spans="1:9" ht="39.950000000000003" customHeight="1" x14ac:dyDescent="0.4">
      <c r="A4" s="63">
        <v>1</v>
      </c>
      <c r="B4" s="4" t="s">
        <v>20</v>
      </c>
      <c r="C4" s="38"/>
      <c r="D4" s="39"/>
      <c r="E4" s="39"/>
      <c r="F4" s="40"/>
      <c r="G4" s="29">
        <f>SUM(C4:F4)</f>
        <v>0</v>
      </c>
      <c r="H4" s="32" t="s">
        <v>23</v>
      </c>
      <c r="I4" s="1" t="str">
        <f>IF(G4&lt;20,"Empfehlung nicht erreicht, es sollte täglich eine Stärkekomponete als Sättigungsbeilage angeboten werden","Empfehlung erreicht")</f>
        <v>Empfehlung nicht erreicht, es sollte täglich eine Stärkekomponete als Sättigungsbeilage angeboten werden</v>
      </c>
    </row>
    <row r="5" spans="1:9" ht="39.950000000000003" customHeight="1" x14ac:dyDescent="0.4">
      <c r="A5" s="64" t="s">
        <v>8</v>
      </c>
      <c r="B5" s="44" t="s">
        <v>18</v>
      </c>
      <c r="C5" s="38"/>
      <c r="D5" s="39"/>
      <c r="E5" s="39"/>
      <c r="F5" s="40"/>
      <c r="G5" s="29">
        <f>SUM(C5:F5)</f>
        <v>0</v>
      </c>
      <c r="H5" s="33" t="s">
        <v>24</v>
      </c>
      <c r="I5" s="1" t="str">
        <f>IF(G5&lt;4,"Empfehlung nicht erreicht, es werden zu wenig Vollkornprodukte angeboten, Vollkornprodukte sind reich an Ballaststoffen","Empfehlung erreicht")</f>
        <v>Empfehlung nicht erreicht, es werden zu wenig Vollkornprodukte angeboten, Vollkornprodukte sind reich an Ballaststoffen</v>
      </c>
    </row>
    <row r="6" spans="1:9" ht="48.75" customHeight="1" x14ac:dyDescent="0.4">
      <c r="A6" s="48" t="s">
        <v>9</v>
      </c>
      <c r="B6" s="44" t="s">
        <v>16</v>
      </c>
      <c r="C6" s="38"/>
      <c r="D6" s="39"/>
      <c r="E6" s="39"/>
      <c r="F6" s="40"/>
      <c r="G6" s="29">
        <f>SUM(C6:F6)</f>
        <v>0</v>
      </c>
      <c r="H6" s="32" t="s">
        <v>25</v>
      </c>
      <c r="I6" s="1" t="str">
        <f>IF(G6&gt;4,"Empfehlung nicht erreicht, es werden zu viele hochverarbeitete Kartoffelprodukte abgeboten, die häufig einen hohen Fettanteil aufweisen","Empfehlung erreicht")</f>
        <v>Empfehlung erreicht</v>
      </c>
    </row>
    <row r="7" spans="1:9" ht="9.9499999999999993" customHeight="1" x14ac:dyDescent="0.4">
      <c r="A7" s="49"/>
      <c r="B7" s="31"/>
      <c r="C7" s="26"/>
      <c r="D7" s="27"/>
      <c r="E7" s="27"/>
      <c r="F7" s="28"/>
      <c r="G7" s="29"/>
      <c r="H7" s="34"/>
      <c r="I7" s="30"/>
    </row>
    <row r="8" spans="1:9" ht="51" customHeight="1" x14ac:dyDescent="0.4">
      <c r="A8" s="63">
        <v>2</v>
      </c>
      <c r="B8" s="4" t="s">
        <v>17</v>
      </c>
      <c r="C8" s="38"/>
      <c r="D8" s="39"/>
      <c r="E8" s="39"/>
      <c r="F8" s="40"/>
      <c r="G8" s="29">
        <f>SUM(C8:F8)</f>
        <v>0</v>
      </c>
      <c r="H8" s="32" t="s">
        <v>23</v>
      </c>
      <c r="I8" s="1" t="str">
        <f>IF(G8&lt;20,"Empfehlung nicht erreicht, es sollte täglich Gemüse oder Rohkost/Salat auf dem Speisenplan stehen, da Gemüse reich an Vitaminen und Mineralstoffen ist","Empfehlung erreicht")</f>
        <v>Empfehlung nicht erreicht, es sollte täglich Gemüse oder Rohkost/Salat auf dem Speisenplan stehen, da Gemüse reich an Vitaminen und Mineralstoffen ist</v>
      </c>
    </row>
    <row r="9" spans="1:9" ht="48.75" customHeight="1" x14ac:dyDescent="0.4">
      <c r="A9" s="50" t="s">
        <v>10</v>
      </c>
      <c r="B9" s="44" t="s">
        <v>15</v>
      </c>
      <c r="C9" s="38"/>
      <c r="D9" s="39"/>
      <c r="E9" s="39"/>
      <c r="F9" s="40"/>
      <c r="G9" s="29">
        <f>SUM(C9:F9)</f>
        <v>0</v>
      </c>
      <c r="H9" s="33" t="s">
        <v>26</v>
      </c>
      <c r="I9" s="1" t="str">
        <f>IF(G9&lt;8,"Empfehlung nicht erreicht, es wird zu wenig Salat und Rohkost angeboten, insbesondere rohes Gemüse ist reich an Vitaminen und Ballaststoffe","Empfehlung erreicht")</f>
        <v>Empfehlung nicht erreicht, es wird zu wenig Salat und Rohkost angeboten, insbesondere rohes Gemüse ist reich an Vitaminen und Ballaststoffe</v>
      </c>
    </row>
    <row r="10" spans="1:9" ht="39.950000000000003" customHeight="1" x14ac:dyDescent="0.4">
      <c r="A10" s="48" t="s">
        <v>48</v>
      </c>
      <c r="B10" s="44" t="s">
        <v>49</v>
      </c>
      <c r="C10" s="38"/>
      <c r="D10" s="39"/>
      <c r="E10" s="39"/>
      <c r="F10" s="40"/>
      <c r="G10" s="29">
        <f>SUM(C10:F10)</f>
        <v>0</v>
      </c>
      <c r="H10" s="33" t="s">
        <v>24</v>
      </c>
      <c r="I10" s="1" t="str">
        <f>IF(G10&lt;4,"Empfehlung nicht erreicht, es werden zu wenig Hülsenfrüchte angeboten, Hülsenfrüchte sind reich an Ballaststoffen","Empfehlung erreicht")</f>
        <v>Empfehlung nicht erreicht, es werden zu wenig Hülsenfrüchte angeboten, Hülsenfrüchte sind reich an Ballaststoffen</v>
      </c>
    </row>
    <row r="11" spans="1:9" ht="9.9499999999999993" customHeight="1" x14ac:dyDescent="0.4">
      <c r="A11" s="49"/>
      <c r="B11" s="31"/>
      <c r="C11" s="26"/>
      <c r="D11" s="27"/>
      <c r="E11" s="27"/>
      <c r="F11" s="28"/>
      <c r="G11" s="29"/>
      <c r="H11" s="34"/>
      <c r="I11" s="30"/>
    </row>
    <row r="12" spans="1:9" ht="39.950000000000003" customHeight="1" x14ac:dyDescent="0.4">
      <c r="A12" s="49">
        <v>3</v>
      </c>
      <c r="B12" s="4" t="s">
        <v>19</v>
      </c>
      <c r="C12" s="38"/>
      <c r="D12" s="39"/>
      <c r="E12" s="39"/>
      <c r="F12" s="40"/>
      <c r="G12" s="29">
        <f>SUM(C12:F12)</f>
        <v>0</v>
      </c>
      <c r="H12" s="33" t="s">
        <v>27</v>
      </c>
      <c r="I12" s="1" t="str">
        <f>IF(G12&lt;8,"Empfehlung nicht erreicht, es wird zu wenig Obst angeboten, Obst liefert Vitamine, Mineral- und Ballaststoffe","Empfehlung erreicht")</f>
        <v>Empfehlung nicht erreicht, es wird zu wenig Obst angeboten, Obst liefert Vitamine, Mineral- und Ballaststoffe</v>
      </c>
    </row>
    <row r="13" spans="1:9" ht="9.9499999999999993" customHeight="1" x14ac:dyDescent="0.4">
      <c r="A13" s="49"/>
      <c r="B13" s="31"/>
      <c r="C13" s="26"/>
      <c r="D13" s="27"/>
      <c r="E13" s="27"/>
      <c r="F13" s="28"/>
      <c r="G13" s="29"/>
      <c r="H13" s="34"/>
      <c r="I13" s="30"/>
    </row>
    <row r="14" spans="1:9" ht="49.5" customHeight="1" x14ac:dyDescent="0.4">
      <c r="A14" s="47">
        <v>4</v>
      </c>
      <c r="B14" s="5" t="s">
        <v>12</v>
      </c>
      <c r="C14" s="38"/>
      <c r="D14" s="39"/>
      <c r="E14" s="39"/>
      <c r="F14" s="40"/>
      <c r="G14" s="29">
        <f>SUM(C14:F14)</f>
        <v>0</v>
      </c>
      <c r="H14" s="33" t="s">
        <v>27</v>
      </c>
      <c r="I14" s="1" t="str">
        <f>IF(G14&lt;8,"Empfehlung nicht erreicht, Milch und Milchprodukte sind reich an Calcium, Kinder und Jugendliche im Wachstum haben einen erhöhten Calciumbedarf","Empfehlung erreicht")</f>
        <v>Empfehlung nicht erreicht, Milch und Milchprodukte sind reich an Calcium, Kinder und Jugendliche im Wachstum haben einen erhöhten Calciumbedarf</v>
      </c>
    </row>
    <row r="15" spans="1:9" ht="9.9499999999999993" customHeight="1" x14ac:dyDescent="0.4">
      <c r="A15" s="47"/>
      <c r="B15" s="31"/>
      <c r="C15" s="26"/>
      <c r="D15" s="27"/>
      <c r="E15" s="27"/>
      <c r="F15" s="28"/>
      <c r="G15" s="29"/>
      <c r="H15" s="34"/>
      <c r="I15" s="30"/>
    </row>
    <row r="16" spans="1:9" ht="52.5" customHeight="1" x14ac:dyDescent="0.4">
      <c r="A16" s="63">
        <v>5</v>
      </c>
      <c r="B16" s="4" t="s">
        <v>13</v>
      </c>
      <c r="C16" s="38"/>
      <c r="D16" s="39"/>
      <c r="E16" s="39"/>
      <c r="F16" s="40"/>
      <c r="G16" s="29">
        <f>SUM(C16:F16)</f>
        <v>0</v>
      </c>
      <c r="H16" s="32" t="s">
        <v>39</v>
      </c>
      <c r="I16" s="1" t="str">
        <f>IF(G16&gt;10,"Empfehlung nicht erreicht, es wird zu viel Fleisch angeboten. Ein übermäßiger Fleischverzehr kann dazu führen, dass zu viel Fett und Energie aufgenommen wird","Empfehlung erreicht")</f>
        <v>Empfehlung erreicht</v>
      </c>
    </row>
    <row r="17" spans="1:9" ht="48.75" customHeight="1" x14ac:dyDescent="0.4">
      <c r="A17" s="48" t="s">
        <v>11</v>
      </c>
      <c r="B17" s="44" t="s">
        <v>14</v>
      </c>
      <c r="C17" s="38"/>
      <c r="D17" s="39"/>
      <c r="E17" s="39"/>
      <c r="F17" s="40"/>
      <c r="G17" s="29">
        <f>SUM(C17:F17)</f>
        <v>0</v>
      </c>
      <c r="H17" s="32" t="s">
        <v>25</v>
      </c>
      <c r="I17" s="1" t="str">
        <f>IF(G17&gt;4,"Empfehlung nicht erreicht, es werden zu viele verarbeitete Fleischprodukte angeboten, die häufig einen hohen Fettanteil aufweisen","Empfehlung erreicht")</f>
        <v>Empfehlung erreicht</v>
      </c>
    </row>
    <row r="18" spans="1:9" ht="9.9499999999999993" customHeight="1" x14ac:dyDescent="0.4">
      <c r="A18" s="51"/>
      <c r="B18" s="25"/>
      <c r="C18" s="26"/>
      <c r="D18" s="27"/>
      <c r="E18" s="27"/>
      <c r="F18" s="28"/>
      <c r="G18" s="28"/>
      <c r="H18" s="35"/>
      <c r="I18" s="30"/>
    </row>
    <row r="19" spans="1:9" ht="39.950000000000003" customHeight="1" x14ac:dyDescent="0.4">
      <c r="A19" s="52">
        <v>6</v>
      </c>
      <c r="B19" s="4" t="s">
        <v>37</v>
      </c>
      <c r="C19" s="38"/>
      <c r="D19" s="39"/>
      <c r="E19" s="39"/>
      <c r="F19" s="40"/>
      <c r="G19" s="29">
        <f>SUM(C19:F19)</f>
        <v>0</v>
      </c>
      <c r="H19" s="32" t="s">
        <v>38</v>
      </c>
      <c r="I19" s="1" t="str">
        <f>IF(G19&lt;2,"Empfehlung nicht erreicht, es wird zu wenig Fisch angeboten","Empfehlung erreicht")</f>
        <v>Empfehlung nicht erreicht, es wird zu wenig Fisch angeboten</v>
      </c>
    </row>
    <row r="20" spans="1:9" ht="9.9499999999999993" customHeight="1" x14ac:dyDescent="0.4">
      <c r="A20" s="50"/>
      <c r="B20" s="25"/>
      <c r="C20" s="26"/>
      <c r="D20" s="27"/>
      <c r="E20" s="27"/>
      <c r="F20" s="28"/>
      <c r="G20" s="29"/>
      <c r="H20" s="35"/>
      <c r="I20" s="30"/>
    </row>
    <row r="21" spans="1:9" ht="39.950000000000003" customHeight="1" x14ac:dyDescent="0.4">
      <c r="A21" s="53">
        <v>7</v>
      </c>
      <c r="B21" s="4" t="s">
        <v>43</v>
      </c>
      <c r="C21" s="38"/>
      <c r="D21" s="39"/>
      <c r="E21" s="39"/>
      <c r="F21" s="40"/>
      <c r="G21" s="29">
        <f>SUM(C21:F21)</f>
        <v>0</v>
      </c>
      <c r="H21" s="33" t="s">
        <v>44</v>
      </c>
      <c r="I21" s="1" t="str">
        <f>IF(G21&lt;6,"Empfehlung nicht erreicht, es werden zu wenig vegetarische Gerichte angeboten","Empfehlung erreicht")</f>
        <v>Empfehlung nicht erreicht, es werden zu wenig vegetarische Gerichte angeboten</v>
      </c>
    </row>
    <row r="22" spans="1:9" ht="9.9499999999999993" customHeight="1" x14ac:dyDescent="0.4">
      <c r="A22" s="49"/>
      <c r="B22" s="19"/>
      <c r="C22" s="20"/>
      <c r="D22" s="21"/>
      <c r="E22" s="21"/>
      <c r="F22" s="22"/>
      <c r="G22" s="23"/>
      <c r="H22" s="36"/>
      <c r="I22" s="24"/>
    </row>
    <row r="23" spans="1:9" ht="39.950000000000003" customHeight="1" x14ac:dyDescent="0.4">
      <c r="A23" s="52" t="s">
        <v>36</v>
      </c>
      <c r="B23" s="60" t="s">
        <v>42</v>
      </c>
      <c r="C23" s="38"/>
      <c r="D23" s="39"/>
      <c r="E23" s="39"/>
      <c r="F23" s="40"/>
      <c r="G23" s="29">
        <f>SUM(C23:F23)</f>
        <v>0</v>
      </c>
      <c r="H23" s="32" t="s">
        <v>28</v>
      </c>
      <c r="I23" s="1" t="str">
        <f>IF(G23&gt;2,"Empfehlung nicht erreicht, es werden zu häufig süße Hauptgerichte angeboten, die viel Zucker und Energie liefern","Empfehlung erreicht")</f>
        <v>Empfehlung erreicht</v>
      </c>
    </row>
    <row r="24" spans="1:9" ht="9.9499999999999993" customHeight="1" x14ac:dyDescent="0.4">
      <c r="A24" s="49"/>
      <c r="B24" s="19"/>
      <c r="C24" s="20"/>
      <c r="D24" s="21"/>
      <c r="E24" s="21"/>
      <c r="F24" s="22"/>
      <c r="G24" s="23"/>
      <c r="H24" s="36"/>
      <c r="I24" s="24"/>
    </row>
    <row r="25" spans="1:9" ht="39.950000000000003" customHeight="1" x14ac:dyDescent="0.4">
      <c r="A25" s="52" t="s">
        <v>41</v>
      </c>
      <c r="B25" s="6" t="s">
        <v>80</v>
      </c>
      <c r="C25" s="41"/>
      <c r="D25" s="42"/>
      <c r="E25" s="42"/>
      <c r="F25" s="43"/>
      <c r="G25" s="29">
        <f>SUM(C25:F25)</f>
        <v>0</v>
      </c>
      <c r="H25" s="33" t="s">
        <v>25</v>
      </c>
      <c r="I25" s="1" t="str">
        <f>IF(G25&gt;4,"Empfehlung nicht erreicht, es werden zu viele frittierte und panierte Speisen angeboten, die fett- und energiereich sind","Empfehlung erreicht")</f>
        <v>Empfehlung erreicht</v>
      </c>
    </row>
    <row r="26" spans="1:9" ht="9.9499999999999993" customHeight="1" thickBot="1" x14ac:dyDescent="0.25">
      <c r="A26" s="54"/>
      <c r="B26" s="13"/>
      <c r="C26" s="14"/>
      <c r="D26" s="15"/>
      <c r="E26" s="15"/>
      <c r="F26" s="16"/>
      <c r="G26" s="17"/>
      <c r="H26" s="37"/>
      <c r="I26" s="18"/>
    </row>
    <row r="27" spans="1:9" ht="24.95" customHeight="1" thickTop="1" thickBot="1" x14ac:dyDescent="0.25"/>
    <row r="28" spans="1:9" ht="30" customHeight="1" thickTop="1" x14ac:dyDescent="0.2">
      <c r="B28" s="68" t="s">
        <v>21</v>
      </c>
      <c r="C28" s="69"/>
      <c r="D28" s="69"/>
      <c r="E28" s="69"/>
      <c r="F28" s="69"/>
      <c r="G28" s="69"/>
      <c r="H28" s="70"/>
      <c r="I28" s="3"/>
    </row>
    <row r="29" spans="1:9" ht="30" customHeight="1" thickBot="1" x14ac:dyDescent="0.25">
      <c r="B29" s="71" t="s">
        <v>22</v>
      </c>
      <c r="C29" s="72"/>
      <c r="D29" s="72"/>
      <c r="E29" s="72"/>
      <c r="F29" s="72"/>
      <c r="G29" s="72"/>
      <c r="H29" s="73"/>
      <c r="I29" s="3"/>
    </row>
    <row r="30" spans="1:9" ht="24.95" customHeight="1" thickTop="1" x14ac:dyDescent="0.2">
      <c r="B30" s="58"/>
      <c r="C30" s="45"/>
      <c r="D30" s="45"/>
      <c r="E30" s="45"/>
      <c r="F30" s="45"/>
      <c r="G30" s="45"/>
      <c r="H30" s="45"/>
      <c r="I30" s="2"/>
    </row>
    <row r="31" spans="1:9" ht="43.5" customHeight="1" x14ac:dyDescent="0.2">
      <c r="A31" s="56">
        <v>1</v>
      </c>
      <c r="B31" s="74" t="s">
        <v>53</v>
      </c>
      <c r="C31" s="74"/>
      <c r="D31" s="74"/>
      <c r="E31" s="74"/>
      <c r="F31" s="74"/>
      <c r="G31" s="74"/>
      <c r="H31" s="74"/>
      <c r="I31" s="57"/>
    </row>
    <row r="32" spans="1:9" ht="67.5" customHeight="1" x14ac:dyDescent="0.2">
      <c r="A32" s="56" t="s">
        <v>29</v>
      </c>
      <c r="B32" s="74" t="s">
        <v>54</v>
      </c>
      <c r="C32" s="75"/>
      <c r="D32" s="75"/>
      <c r="E32" s="75"/>
      <c r="F32" s="75"/>
      <c r="G32" s="75"/>
      <c r="H32" s="75"/>
      <c r="I32" s="57"/>
    </row>
    <row r="33" spans="1:9" ht="45" customHeight="1" x14ac:dyDescent="0.2">
      <c r="A33" s="56" t="s">
        <v>9</v>
      </c>
      <c r="B33" s="74" t="s">
        <v>55</v>
      </c>
      <c r="C33" s="75"/>
      <c r="D33" s="75"/>
      <c r="E33" s="75"/>
      <c r="F33" s="75"/>
      <c r="G33" s="75"/>
      <c r="H33" s="75"/>
      <c r="I33" s="57"/>
    </row>
    <row r="34" spans="1:9" ht="48" customHeight="1" x14ac:dyDescent="0.2">
      <c r="A34" s="56" t="s">
        <v>30</v>
      </c>
      <c r="B34" s="74" t="s">
        <v>56</v>
      </c>
      <c r="C34" s="75"/>
      <c r="D34" s="75"/>
      <c r="E34" s="75"/>
      <c r="F34" s="75"/>
      <c r="G34" s="75"/>
      <c r="H34" s="75"/>
      <c r="I34" s="57"/>
    </row>
    <row r="35" spans="1:9" ht="30" customHeight="1" x14ac:dyDescent="0.2">
      <c r="A35" s="56" t="s">
        <v>10</v>
      </c>
      <c r="B35" s="74" t="s">
        <v>57</v>
      </c>
      <c r="C35" s="76"/>
      <c r="D35" s="76"/>
      <c r="E35" s="76"/>
      <c r="F35" s="76"/>
      <c r="G35" s="76"/>
      <c r="H35" s="76"/>
      <c r="I35" s="57"/>
    </row>
    <row r="36" spans="1:9" ht="30" customHeight="1" x14ac:dyDescent="0.2">
      <c r="A36" s="56" t="s">
        <v>48</v>
      </c>
      <c r="B36" s="74" t="s">
        <v>50</v>
      </c>
      <c r="C36" s="76"/>
      <c r="D36" s="76"/>
      <c r="E36" s="76"/>
      <c r="F36" s="76"/>
      <c r="G36" s="76"/>
      <c r="H36" s="76"/>
      <c r="I36" s="57"/>
    </row>
    <row r="37" spans="1:9" ht="42" customHeight="1" x14ac:dyDescent="0.2">
      <c r="A37" s="56" t="s">
        <v>31</v>
      </c>
      <c r="B37" s="74" t="s">
        <v>81</v>
      </c>
      <c r="C37" s="79"/>
      <c r="D37" s="79"/>
      <c r="E37" s="79"/>
      <c r="F37" s="79"/>
      <c r="G37" s="79"/>
      <c r="H37" s="79"/>
      <c r="I37" s="57"/>
    </row>
    <row r="38" spans="1:9" ht="34.5" customHeight="1" x14ac:dyDescent="0.2">
      <c r="A38" s="56" t="s">
        <v>32</v>
      </c>
      <c r="B38" s="74" t="s">
        <v>58</v>
      </c>
      <c r="C38" s="76"/>
      <c r="D38" s="76"/>
      <c r="E38" s="76"/>
      <c r="F38" s="76"/>
      <c r="G38" s="76"/>
      <c r="H38" s="76"/>
      <c r="I38" s="57"/>
    </row>
    <row r="39" spans="1:9" ht="45.75" customHeight="1" x14ac:dyDescent="0.2">
      <c r="A39" s="56" t="s">
        <v>33</v>
      </c>
      <c r="B39" s="74" t="s">
        <v>59</v>
      </c>
      <c r="C39" s="75"/>
      <c r="D39" s="75"/>
      <c r="E39" s="75"/>
      <c r="F39" s="75"/>
      <c r="G39" s="75"/>
      <c r="H39" s="75"/>
      <c r="I39" s="57"/>
    </row>
    <row r="40" spans="1:9" ht="45" customHeight="1" x14ac:dyDescent="0.2">
      <c r="A40" s="56" t="s">
        <v>11</v>
      </c>
      <c r="B40" s="74" t="s">
        <v>60</v>
      </c>
      <c r="C40" s="75"/>
      <c r="D40" s="75"/>
      <c r="E40" s="75"/>
      <c r="F40" s="75"/>
      <c r="G40" s="75"/>
      <c r="H40" s="75"/>
      <c r="I40" s="57"/>
    </row>
    <row r="41" spans="1:9" ht="30" customHeight="1" x14ac:dyDescent="0.2">
      <c r="A41" s="56" t="s">
        <v>34</v>
      </c>
      <c r="B41" s="74" t="s">
        <v>61</v>
      </c>
      <c r="C41" s="76"/>
      <c r="D41" s="76"/>
      <c r="E41" s="76"/>
      <c r="F41" s="76"/>
      <c r="G41" s="76"/>
      <c r="H41" s="76"/>
      <c r="I41" s="57"/>
    </row>
    <row r="42" spans="1:9" ht="42.75" customHeight="1" x14ac:dyDescent="0.2">
      <c r="A42" s="56" t="s">
        <v>35</v>
      </c>
      <c r="B42" s="74" t="s">
        <v>52</v>
      </c>
      <c r="C42" s="75"/>
      <c r="D42" s="75"/>
      <c r="E42" s="75"/>
      <c r="F42" s="75"/>
      <c r="G42" s="75"/>
      <c r="H42" s="75"/>
    </row>
    <row r="43" spans="1:9" ht="45" customHeight="1" x14ac:dyDescent="0.2">
      <c r="A43" s="56" t="s">
        <v>36</v>
      </c>
      <c r="B43" s="74" t="s">
        <v>62</v>
      </c>
      <c r="C43" s="76"/>
      <c r="D43" s="76"/>
      <c r="E43" s="76"/>
      <c r="F43" s="76"/>
      <c r="G43" s="76"/>
      <c r="H43" s="76"/>
    </row>
    <row r="44" spans="1:9" ht="40.5" customHeight="1" x14ac:dyDescent="0.2">
      <c r="A44" s="56" t="s">
        <v>41</v>
      </c>
      <c r="B44" s="74" t="s">
        <v>51</v>
      </c>
      <c r="C44" s="78"/>
      <c r="D44" s="78"/>
      <c r="E44" s="78"/>
      <c r="F44" s="78"/>
      <c r="G44" s="78"/>
      <c r="H44" s="78"/>
    </row>
    <row r="45" spans="1:9" s="62" customFormat="1" ht="15" x14ac:dyDescent="0.2">
      <c r="A45" s="55"/>
      <c r="B45"/>
      <c r="C45"/>
      <c r="D45"/>
      <c r="E45"/>
      <c r="F45"/>
      <c r="G45"/>
      <c r="H45"/>
      <c r="I45"/>
    </row>
    <row r="46" spans="1:9" ht="15" x14ac:dyDescent="0.2">
      <c r="A46" s="61" t="s">
        <v>46</v>
      </c>
      <c r="B46" s="77" t="s">
        <v>47</v>
      </c>
      <c r="C46" s="77"/>
      <c r="D46" s="77"/>
      <c r="E46" s="77"/>
      <c r="F46" s="77"/>
      <c r="G46" s="77"/>
      <c r="H46" s="77"/>
      <c r="I46" s="62"/>
    </row>
  </sheetData>
  <mergeCells count="19">
    <mergeCell ref="B46:H46"/>
    <mergeCell ref="A1:I1"/>
    <mergeCell ref="B41:H41"/>
    <mergeCell ref="B42:H42"/>
    <mergeCell ref="B43:H43"/>
    <mergeCell ref="B31:H31"/>
    <mergeCell ref="B32:H32"/>
    <mergeCell ref="B33:H33"/>
    <mergeCell ref="B34:H34"/>
    <mergeCell ref="B37:H37"/>
    <mergeCell ref="B44:H44"/>
    <mergeCell ref="B39:H39"/>
    <mergeCell ref="B29:H29"/>
    <mergeCell ref="B35:H35"/>
    <mergeCell ref="A2:I2"/>
    <mergeCell ref="B28:H28"/>
    <mergeCell ref="B36:H36"/>
    <mergeCell ref="B40:H40"/>
    <mergeCell ref="B38:H38"/>
  </mergeCells>
  <pageMargins left="0.78749999999999998" right="0.78749999999999998" top="1.0249999999999999" bottom="1.0249999999999999" header="0.78749999999999998" footer="0.78749999999999998"/>
  <pageSetup paperSize="9" scale="52" firstPageNumber="0" orientation="landscape" horizontalDpi="300" verticalDpi="300" r:id="rId1"/>
  <headerFooter alignWithMargins="0">
    <oddHeader>&amp;C&amp;A</oddHead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Kleinkind</vt:lpstr>
      <vt:lpstr>Kindergarten</vt:lpstr>
      <vt:lpstr>Schule</vt:lpstr>
      <vt:lpstr>Kindergarten!Druckbereich</vt:lpstr>
      <vt:lpstr>Schule!Excel_BuiltIn_Print_Area_1</vt:lpstr>
      <vt:lpstr>Excel_BuiltIn_Print_Area_1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</dc:creator>
  <cp:lastModifiedBy>Rupp Christina</cp:lastModifiedBy>
  <cp:lastPrinted>2013-03-13T10:54:04Z</cp:lastPrinted>
  <dcterms:created xsi:type="dcterms:W3CDTF">2010-07-22T06:27:38Z</dcterms:created>
  <dcterms:modified xsi:type="dcterms:W3CDTF">2018-12-13T10:26:13Z</dcterms:modified>
</cp:coreProperties>
</file>